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en_skoroszyt"/>
  <bookViews>
    <workbookView xWindow="9600" yWindow="65521" windowWidth="9645" windowHeight="11340" tabRatio="802" activeTab="0"/>
  </bookViews>
  <sheets>
    <sheet name="DEKOMPOZYCJA RÓŻNIC" sheetId="6" r:id="rId1"/>
    <sheet name="Podkarpackie" sheetId="44" state="hidden" r:id="rId2"/>
    <sheet name="odwolania" sheetId="11" state="hidden" r:id="rId3"/>
    <sheet name="2013" sheetId="14" state="hidden" r:id="rId4"/>
    <sheet name="2012" sheetId="13" state="hidden" r:id="rId5"/>
    <sheet name="2011" sheetId="12" state="hidden" r:id="rId6"/>
    <sheet name="2010" sheetId="5" state="hidden" r:id="rId7"/>
    <sheet name="2009" sheetId="17" state="hidden" r:id="rId8"/>
    <sheet name="2008" sheetId="18" state="hidden" r:id="rId9"/>
    <sheet name="2007" sheetId="19" state="hidden" r:id="rId10"/>
    <sheet name="2006" sheetId="20" state="hidden" r:id="rId11"/>
    <sheet name="2005" sheetId="21" state="hidden" r:id="rId12"/>
    <sheet name="2004" sheetId="22" state="hidden" r:id="rId13"/>
    <sheet name="2003" sheetId="23" state="hidden" r:id="rId14"/>
    <sheet name="2002" sheetId="24" state="hidden" r:id="rId15"/>
    <sheet name="Łódzkie" sheetId="43" state="hidden" r:id="rId16"/>
    <sheet name="Mazowieckie" sheetId="42" state="hidden" r:id="rId17"/>
    <sheet name="Małopolskie" sheetId="41" state="hidden" r:id="rId18"/>
    <sheet name="Śląskie" sheetId="40" state="hidden" r:id="rId19"/>
    <sheet name="Lubelskie" sheetId="39" state="hidden" r:id="rId20"/>
    <sheet name="Podlaskie" sheetId="33" state="hidden" r:id="rId21"/>
    <sheet name="Świętokrzyskie" sheetId="32" state="hidden" r:id="rId22"/>
    <sheet name="Lubuskie" sheetId="31" state="hidden" r:id="rId23"/>
    <sheet name="Wielkopolskie" sheetId="30" state="hidden" r:id="rId24"/>
    <sheet name="Zachodniopomorskie" sheetId="29" state="hidden" r:id="rId25"/>
    <sheet name="Dolnośląskie" sheetId="28" state="hidden" r:id="rId26"/>
    <sheet name="Opolskie" sheetId="27" state="hidden" r:id="rId27"/>
    <sheet name="Kujawsko-Pomorskie" sheetId="26" state="hidden" r:id="rId28"/>
    <sheet name="Pomorskie" sheetId="25" state="hidden" r:id="rId29"/>
    <sheet name="Warmińsko-Mazurskie" sheetId="16" state="hidden" r:id="rId30"/>
  </sheets>
  <definedNames/>
  <calcPr calcId="145621"/>
</workbook>
</file>

<file path=xl/sharedStrings.xml><?xml version="1.0" encoding="utf-8"?>
<sst xmlns="http://schemas.openxmlformats.org/spreadsheetml/2006/main" count="1867" uniqueCount="79">
  <si>
    <t>ŁÓDZKIE</t>
  </si>
  <si>
    <t>MAZOWIECKIE</t>
  </si>
  <si>
    <t>MAŁOPOLSKIE</t>
  </si>
  <si>
    <t>ŚLĄSKIE</t>
  </si>
  <si>
    <t>LUBELSKIE</t>
  </si>
  <si>
    <t>PODKARPACKIE</t>
  </si>
  <si>
    <t>PODLASKIE</t>
  </si>
  <si>
    <t>ŚWIĘTOKRZYSKIE</t>
  </si>
  <si>
    <t>LUBUSKIE</t>
  </si>
  <si>
    <t>WIELKOPOLSKIE</t>
  </si>
  <si>
    <t>ZACHODNIOPOMORSKIE</t>
  </si>
  <si>
    <t>DOLNOŚLĄSKIE</t>
  </si>
  <si>
    <t>OPOLSKIE</t>
  </si>
  <si>
    <t>KUJAWSKO-POMORSKIE</t>
  </si>
  <si>
    <t>POMORSKIE</t>
  </si>
  <si>
    <t>WARMIŃSKO-MAZURSKIE</t>
  </si>
  <si>
    <t>POLSKA</t>
  </si>
  <si>
    <t>DEKOMPOZYCJA RÓŻNIC W POZIOMIE WDB PER CAPITA</t>
  </si>
  <si>
    <t>Różnice względem średniej</t>
  </si>
  <si>
    <t>Wartości</t>
  </si>
  <si>
    <t>WDB per capita</t>
  </si>
  <si>
    <t>Współczynnik aktywności zawodowej</t>
  </si>
  <si>
    <t>różnice</t>
  </si>
  <si>
    <t>dekompozycje różnic</t>
  </si>
  <si>
    <t>dla województw</t>
  </si>
  <si>
    <t>wybierz:</t>
  </si>
  <si>
    <t>rok</t>
  </si>
  <si>
    <t>województwo</t>
  </si>
  <si>
    <t>Współczynnik dojazdów netto</t>
  </si>
  <si>
    <t>WDB na 1 pracującego</t>
  </si>
  <si>
    <t>Udział pracujących wśród aktwnych zawodowo</t>
  </si>
  <si>
    <t>Wskaźnik struktury wiekowej</t>
  </si>
  <si>
    <t>Wskaźnik różnicy w metodologii BAEL/demo</t>
  </si>
  <si>
    <t>NB15+_i/N15+_i*(N15+/NB15+)</t>
  </si>
  <si>
    <t>Az_i/NB15+_i</t>
  </si>
  <si>
    <t>Pz_i/Az_i</t>
  </si>
  <si>
    <t>Pp_i/Pz_i</t>
  </si>
  <si>
    <t>WDB_i/Pp_i</t>
  </si>
  <si>
    <t>WDB_i/N_i</t>
  </si>
  <si>
    <t>Ni15+_i/N_i</t>
  </si>
  <si>
    <t>Pomorskie</t>
  </si>
  <si>
    <t>Opolskie</t>
  </si>
  <si>
    <t>Weryfikacja</t>
  </si>
  <si>
    <t>NB15+_i/N15+_i</t>
  </si>
  <si>
    <t>Interakcje</t>
  </si>
  <si>
    <t>Mazowieckie</t>
  </si>
  <si>
    <t>Lubelskie</t>
  </si>
  <si>
    <t>Podkarpackie</t>
  </si>
  <si>
    <t>Podlaskie</t>
  </si>
  <si>
    <t>Lubuskie</t>
  </si>
  <si>
    <t>Wielkopolskie</t>
  </si>
  <si>
    <t>Zachodniopomorskie</t>
  </si>
  <si>
    <t>Wskaźniki</t>
  </si>
  <si>
    <t>Wskaźniki dla Polski</t>
  </si>
  <si>
    <t>Dane</t>
  </si>
  <si>
    <t>WDB_i</t>
  </si>
  <si>
    <t>PP_i</t>
  </si>
  <si>
    <t>PZ_i</t>
  </si>
  <si>
    <t>AZ_i</t>
  </si>
  <si>
    <t>NB15+_i</t>
  </si>
  <si>
    <t>N15+_i</t>
  </si>
  <si>
    <t>N_i</t>
  </si>
  <si>
    <t xml:space="preserve"> </t>
  </si>
  <si>
    <t>Małopolskie</t>
  </si>
  <si>
    <t>Łódzkie</t>
  </si>
  <si>
    <t>Śląskie</t>
  </si>
  <si>
    <t>WDB/N</t>
  </si>
  <si>
    <t>WDB/Pp</t>
  </si>
  <si>
    <t>Pp/Pz</t>
  </si>
  <si>
    <t>Pz/Az</t>
  </si>
  <si>
    <t>Az/NB15+</t>
  </si>
  <si>
    <t>NB15+/N15+</t>
  </si>
  <si>
    <t>Ni15+/N</t>
  </si>
  <si>
    <t>WYBIERZ PONIŻEJ PORÓWNANIE:</t>
  </si>
  <si>
    <r>
      <t xml:space="preserve">DEKOMPOZYCJA RÓŻNIC WDB </t>
    </r>
    <r>
      <rPr>
        <i/>
        <sz val="26"/>
        <color theme="4"/>
        <rFont val="Calibri"/>
        <family val="2"/>
        <scheme val="minor"/>
      </rPr>
      <t>PER CAPITA</t>
    </r>
  </si>
  <si>
    <t>Warmińsko-Mazurskie</t>
  </si>
  <si>
    <t>Kujawsko-Pomorskie</t>
  </si>
  <si>
    <t>Dolnośląskie</t>
  </si>
  <si>
    <t>Świętokrzyskie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</si>
</sst>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2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0.3999800086021423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4"/>
      <name val="Calibri"/>
      <family val="2"/>
      <scheme val="minor"/>
    </font>
    <font>
      <sz val="22"/>
      <color theme="5" tint="-0.24997000396251678"/>
      <name val="Calibri"/>
      <family val="2"/>
      <scheme val="minor"/>
    </font>
    <font>
      <sz val="16"/>
      <color theme="5" tint="-0.24997000396251678"/>
      <name val="Calibri"/>
      <family val="2"/>
      <scheme val="minor"/>
    </font>
    <font>
      <sz val="24"/>
      <color theme="4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rgb="FFC00000"/>
      <name val="Calibri"/>
      <family val="2"/>
      <scheme val="minor"/>
    </font>
    <font>
      <sz val="16"/>
      <color theme="4" tint="-0.4999699890613556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26"/>
      <color theme="4"/>
      <name val="Calibri"/>
      <family val="2"/>
      <scheme val="minor"/>
    </font>
    <font>
      <sz val="10"/>
      <color rgb="FF000000"/>
      <name val="Calibri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NumberFormat="1" applyFont="1" applyFill="1"/>
    <xf numFmtId="0" fontId="0" fillId="0" borderId="0" xfId="0" applyFont="1"/>
    <xf numFmtId="0" fontId="3" fillId="3" borderId="0" xfId="0" applyFont="1" applyFill="1" applyBorder="1"/>
    <xf numFmtId="0" fontId="4" fillId="3" borderId="0" xfId="0" applyFont="1" applyFill="1" applyBorder="1"/>
    <xf numFmtId="164" fontId="4" fillId="3" borderId="0" xfId="0" applyNumberFormat="1" applyFont="1" applyFill="1" applyBorder="1"/>
    <xf numFmtId="0" fontId="4" fillId="3" borderId="0" xfId="0" applyFont="1" applyFill="1" applyBorder="1" applyAlignment="1">
      <alignment wrapText="1"/>
    </xf>
    <xf numFmtId="0" fontId="5" fillId="4" borderId="0" xfId="0" applyFont="1" applyFill="1" applyBorder="1"/>
    <xf numFmtId="0" fontId="2" fillId="0" borderId="0" xfId="0" applyFont="1"/>
    <xf numFmtId="0" fontId="2" fillId="0" borderId="0" xfId="0" applyFont="1" applyFill="1"/>
    <xf numFmtId="0" fontId="7" fillId="0" borderId="0" xfId="0" applyFont="1"/>
    <xf numFmtId="10" fontId="7" fillId="0" borderId="0" xfId="0" applyNumberFormat="1" applyFont="1"/>
    <xf numFmtId="10" fontId="2" fillId="0" borderId="0" xfId="0" applyNumberFormat="1" applyFont="1"/>
    <xf numFmtId="0" fontId="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164" fontId="4" fillId="4" borderId="0" xfId="0" applyNumberFormat="1" applyFont="1" applyFill="1" applyBorder="1"/>
    <xf numFmtId="0" fontId="4" fillId="4" borderId="0" xfId="0" applyFont="1" applyFill="1" applyBorder="1" applyAlignment="1">
      <alignment wrapText="1"/>
    </xf>
    <xf numFmtId="165" fontId="2" fillId="5" borderId="1" xfId="0" applyNumberFormat="1" applyFont="1" applyFill="1" applyBorder="1"/>
    <xf numFmtId="165" fontId="2" fillId="5" borderId="2" xfId="0" applyNumberFormat="1" applyFont="1" applyFill="1" applyBorder="1"/>
    <xf numFmtId="165" fontId="2" fillId="5" borderId="3" xfId="0" applyNumberFormat="1" applyFont="1" applyFill="1" applyBorder="1"/>
    <xf numFmtId="0" fontId="2" fillId="5" borderId="4" xfId="0" applyNumberFormat="1" applyFont="1" applyFill="1" applyBorder="1"/>
    <xf numFmtId="0" fontId="6" fillId="5" borderId="4" xfId="0" applyNumberFormat="1" applyFont="1" applyFill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10" fontId="7" fillId="2" borderId="0" xfId="0" applyNumberFormat="1" applyFont="1" applyFill="1"/>
    <xf numFmtId="10" fontId="2" fillId="2" borderId="0" xfId="0" applyNumberFormat="1" applyFont="1" applyFill="1"/>
    <xf numFmtId="4" fontId="2" fillId="5" borderId="4" xfId="0" applyNumberFormat="1" applyFont="1" applyFill="1" applyBorder="1"/>
    <xf numFmtId="4" fontId="6" fillId="5" borderId="4" xfId="0" applyNumberFormat="1" applyFont="1" applyFill="1" applyBorder="1"/>
    <xf numFmtId="0" fontId="15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/>
    </xf>
    <xf numFmtId="0" fontId="16" fillId="0" borderId="0" xfId="0" applyFont="1" applyAlignment="1">
      <alignment horizontal="center"/>
    </xf>
    <xf numFmtId="0" fontId="2" fillId="3" borderId="0" xfId="0" applyFont="1" applyFill="1"/>
    <xf numFmtId="0" fontId="2" fillId="6" borderId="0" xfId="0" applyFont="1" applyFill="1"/>
    <xf numFmtId="0" fontId="2" fillId="5" borderId="0" xfId="0" applyFont="1" applyFill="1"/>
    <xf numFmtId="0" fontId="17" fillId="5" borderId="0" xfId="0" applyFont="1" applyFill="1"/>
    <xf numFmtId="0" fontId="18" fillId="3" borderId="0" xfId="0" applyFont="1" applyFill="1"/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chemeClr val="accent2">
                    <a:lumMod val="50000"/>
                  </a:schemeClr>
                </a:solidFill>
                <a:latin typeface="Calibri"/>
                <a:ea typeface="Calibri"/>
                <a:cs typeface="Calibri"/>
              </a:rPr>
              <a:t>dekompozycja różnic WDB </a:t>
            </a:r>
            <a:r>
              <a:rPr lang="en-US" cap="none" sz="1600" b="0" i="1" u="none" baseline="0">
                <a:solidFill>
                  <a:schemeClr val="accent2">
                    <a:lumMod val="50000"/>
                  </a:schemeClr>
                </a:solidFill>
                <a:latin typeface="Calibri"/>
                <a:ea typeface="Calibri"/>
                <a:cs typeface="Calibri"/>
              </a:rPr>
              <a:t>per capita</a:t>
            </a:r>
          </a:p>
        </c:rich>
      </c:tx>
      <c:layout>
        <c:manualLayout>
          <c:xMode val="edge"/>
          <c:yMode val="edge"/>
          <c:x val="0.281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75"/>
          <c:y val="0.1005"/>
          <c:w val="0.82075"/>
          <c:h val="0.757"/>
        </c:manualLayout>
      </c:layout>
      <c:barChart>
        <c:barDir val="bar"/>
        <c:grouping val="stacked"/>
        <c:varyColors val="0"/>
        <c:ser>
          <c:idx val="0"/>
          <c:order val="0"/>
          <c:tx>
            <c:v>WDB na 1 pracującego</c:v>
          </c:tx>
          <c:spPr>
            <a:solidFill>
              <a:srgbClr val="C0504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'2012'!$B$5:$B$20</c:f>
              <c:strCache/>
            </c:strRef>
          </c:cat>
          <c:val>
            <c:numRef>
              <c:f>'2012'!$D$5:$D$20</c:f>
              <c:numCache/>
            </c:numRef>
          </c:val>
        </c:ser>
        <c:ser>
          <c:idx val="1"/>
          <c:order val="1"/>
          <c:tx>
            <c:v>Współczynnik dojazdów netto</c:v>
          </c:tx>
          <c:spPr>
            <a:solidFill>
              <a:srgbClr val="93CDD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'2003'!$B$5:$B$20</c:f>
              <c:strCache/>
            </c:strRef>
          </c:cat>
          <c:val>
            <c:numRef>
              <c:f>'2012'!$E$5:$E$20</c:f>
              <c:numCache/>
            </c:numRef>
          </c:val>
        </c:ser>
        <c:ser>
          <c:idx val="2"/>
          <c:order val="2"/>
          <c:tx>
            <c:v>Udział pracujących wśród aktywnych zawodowo</c:v>
          </c:tx>
          <c:spPr>
            <a:solidFill>
              <a:srgbClr val="31859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'2003'!$B$5:$B$20</c:f>
              <c:strCache/>
            </c:strRef>
          </c:cat>
          <c:val>
            <c:numRef>
              <c:f>'2012'!$F$5:$F$20</c:f>
              <c:numCache/>
            </c:numRef>
          </c:val>
        </c:ser>
        <c:ser>
          <c:idx val="3"/>
          <c:order val="3"/>
          <c:tx>
            <c:v>Współczynnik aktywności zawodowej</c:v>
          </c:tx>
          <c:spPr>
            <a:solidFill>
              <a:srgbClr val="F7964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'2003'!$B$5:$B$20</c:f>
              <c:strCache/>
            </c:strRef>
          </c:cat>
          <c:val>
            <c:numRef>
              <c:f>'2012'!$G$5:$G$20</c:f>
              <c:numCache/>
            </c:numRef>
          </c:val>
        </c:ser>
        <c:ser>
          <c:idx val="4"/>
          <c:order val="4"/>
          <c:tx>
            <c:v>Wskaźnik różnicy w metodologii BAEL/demo</c:v>
          </c:tx>
          <c:spPr>
            <a:solidFill>
              <a:srgbClr val="C3D69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'2003'!$B$5:$B$20</c:f>
              <c:strCache/>
            </c:strRef>
          </c:cat>
          <c:val>
            <c:numRef>
              <c:f>'2012'!$H$5:$H$20</c:f>
              <c:numCache/>
            </c:numRef>
          </c:val>
        </c:ser>
        <c:ser>
          <c:idx val="5"/>
          <c:order val="5"/>
          <c:tx>
            <c:v>Wskaźnik struktury wiekowej</c:v>
          </c:tx>
          <c:spPr>
            <a:solidFill>
              <a:srgbClr val="4F622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'2003'!$B$5:$B$20</c:f>
              <c:strCache/>
            </c:strRef>
          </c:cat>
          <c:val>
            <c:numRef>
              <c:f>'2012'!$I$5:$I$20</c:f>
              <c:numCache/>
            </c:numRef>
          </c:val>
        </c:ser>
        <c:overlap val="100"/>
        <c:gapWidth val="100"/>
        <c:axId val="53030264"/>
        <c:axId val="7510329"/>
      </c:barChart>
      <c:catAx>
        <c:axId val="530302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crossAx val="7510329"/>
        <c:crossesAt val="0"/>
        <c:auto val="1"/>
        <c:lblOffset val="100"/>
        <c:noMultiLvlLbl val="0"/>
      </c:catAx>
      <c:valAx>
        <c:axId val="7510329"/>
        <c:scaling>
          <c:orientation val="minMax"/>
          <c:max val="0.6000000000000002"/>
          <c:min val="-0.5"/>
        </c:scaling>
        <c:axPos val="t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crossAx val="53030264"/>
        <c:crosses val="autoZero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24"/>
          <c:y val="0.8895"/>
          <c:w val="0.7635"/>
          <c:h val="0.09775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000000000000011" r="0.75000000000000011" t="1" header="0.51180555555555562" footer="0.51180555555555562"/>
    <c:pageSetup firstPageNumber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u="none" baseline="0">
                <a:solidFill>
                  <a:schemeClr val="accent1">
                    <a:lumMod val="50000"/>
                  </a:schemeClr>
                </a:solidFill>
                <a:latin typeface="Arial"/>
                <a:ea typeface="Arial"/>
                <a:cs typeface="Arial"/>
              </a:rPr>
              <a:t>różnice WDB </a:t>
            </a:r>
            <a:r>
              <a:rPr lang="en-US" cap="none" sz="1600" b="0" i="1" u="none" baseline="0">
                <a:solidFill>
                  <a:schemeClr val="accent1">
                    <a:lumMod val="50000"/>
                  </a:schemeClr>
                </a:solidFill>
                <a:latin typeface="Arial"/>
                <a:ea typeface="Arial"/>
                <a:cs typeface="Arial"/>
              </a:rPr>
              <a:t>per capita</a:t>
            </a:r>
          </a:p>
        </c:rich>
      </c:tx>
      <c:layout>
        <c:manualLayout>
          <c:xMode val="edge"/>
          <c:yMode val="edge"/>
          <c:x val="0.297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136"/>
          <c:w val="0.8835"/>
          <c:h val="0.8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'2003'!$C$3:$C$4</c:f>
              <c:strCache>
                <c:ptCount val="1"/>
                <c:pt idx="0">
                  <c:v>WDB per capita WDB_i/N_i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'2012'!$B$5:$B$20</c:f>
              <c:strCache/>
            </c:strRef>
          </c:cat>
          <c:val>
            <c:numRef>
              <c:f>'2012'!$C$5:$C$20</c:f>
              <c:numCache/>
            </c:numRef>
          </c:val>
        </c:ser>
        <c:axId val="484098"/>
        <c:axId val="4356883"/>
      </c:barChart>
      <c:catAx>
        <c:axId val="4840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  <c:max val="0.6000000000000002"/>
          <c:min val="-0.5"/>
        </c:scaling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409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pl-PL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17.emf" /><Relationship Id="rId5" Type="http://schemas.openxmlformats.org/officeDocument/2006/relationships/image" Target="../media/image16.emf" /><Relationship Id="rId6" Type="http://schemas.openxmlformats.org/officeDocument/2006/relationships/image" Target="../media/image15.emf" /><Relationship Id="rId7" Type="http://schemas.openxmlformats.org/officeDocument/2006/relationships/image" Target="../media/image14.emf" /><Relationship Id="rId8" Type="http://schemas.openxmlformats.org/officeDocument/2006/relationships/image" Target="../media/image13.emf" /><Relationship Id="rId9" Type="http://schemas.openxmlformats.org/officeDocument/2006/relationships/image" Target="../media/image12.emf" /><Relationship Id="rId10" Type="http://schemas.openxmlformats.org/officeDocument/2006/relationships/image" Target="../media/image11.emf" /><Relationship Id="rId11" Type="http://schemas.openxmlformats.org/officeDocument/2006/relationships/image" Target="../media/image10.emf" /><Relationship Id="rId12" Type="http://schemas.openxmlformats.org/officeDocument/2006/relationships/image" Target="../media/image9.emf" /><Relationship Id="rId13" Type="http://schemas.openxmlformats.org/officeDocument/2006/relationships/image" Target="../media/image8.emf" /><Relationship Id="rId14" Type="http://schemas.openxmlformats.org/officeDocument/2006/relationships/image" Target="../media/image7.emf" /><Relationship Id="rId15" Type="http://schemas.openxmlformats.org/officeDocument/2006/relationships/image" Target="../media/image6.emf" /><Relationship Id="rId16" Type="http://schemas.openxmlformats.org/officeDocument/2006/relationships/image" Target="../media/image5.emf" /><Relationship Id="rId17" Type="http://schemas.openxmlformats.org/officeDocument/2006/relationships/image" Target="../media/image4.emf" /><Relationship Id="rId18" Type="http://schemas.openxmlformats.org/officeDocument/2006/relationships/image" Target="../media/image3.emf" /><Relationship Id="rId19" Type="http://schemas.openxmlformats.org/officeDocument/2006/relationships/image" Target="../media/image2.emf" /><Relationship Id="rId20" Type="http://schemas.openxmlformats.org/officeDocument/2006/relationships/image" Target="../media/image1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</xdr:row>
      <xdr:rowOff>47625</xdr:rowOff>
    </xdr:from>
    <xdr:to>
      <xdr:col>19</xdr:col>
      <xdr:colOff>190500</xdr:colOff>
      <xdr:row>47</xdr:row>
      <xdr:rowOff>47625</xdr:rowOff>
    </xdr:to>
    <xdr:graphicFrame macro="">
      <xdr:nvGraphicFramePr>
        <xdr:cNvPr id="1478956" name="Chart 2"/>
        <xdr:cNvGraphicFramePr/>
      </xdr:nvGraphicFramePr>
      <xdr:xfrm>
        <a:off x="5105400" y="1400175"/>
        <a:ext cx="69151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38100</xdr:rowOff>
    </xdr:from>
    <xdr:to>
      <xdr:col>7</xdr:col>
      <xdr:colOff>47625</xdr:colOff>
      <xdr:row>49</xdr:row>
      <xdr:rowOff>9525</xdr:rowOff>
    </xdr:to>
    <xdr:graphicFrame macro="">
      <xdr:nvGraphicFramePr>
        <xdr:cNvPr id="24" name="Wykres 23"/>
        <xdr:cNvGraphicFramePr/>
      </xdr:nvGraphicFramePr>
      <xdr:xfrm>
        <a:off x="47625" y="4572000"/>
        <a:ext cx="44196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36" Type="http://schemas.openxmlformats.org/officeDocument/2006/relationships/control" Target="../activeX/activeX17.xml" /><Relationship Id="rId42" Type="http://schemas.openxmlformats.org/officeDocument/2006/relationships/control" Target="../activeX/activeX20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26" Type="http://schemas.openxmlformats.org/officeDocument/2006/relationships/control" Target="../activeX/activeX12.xml" /><Relationship Id="rId10" Type="http://schemas.openxmlformats.org/officeDocument/2006/relationships/control" Target="../activeX/activeX4.xml" /><Relationship Id="rId30" Type="http://schemas.openxmlformats.org/officeDocument/2006/relationships/control" Target="../activeX/activeX14.xml" /><Relationship Id="rId8" Type="http://schemas.openxmlformats.org/officeDocument/2006/relationships/control" Target="../activeX/activeX3.xml" /><Relationship Id="rId16" Type="http://schemas.openxmlformats.org/officeDocument/2006/relationships/control" Target="../activeX/activeX7.xml" /><Relationship Id="rId28" Type="http://schemas.openxmlformats.org/officeDocument/2006/relationships/control" Target="../activeX/activeX13.xml" /><Relationship Id="rId20" Type="http://schemas.openxmlformats.org/officeDocument/2006/relationships/control" Target="../activeX/activeX9.xml" /><Relationship Id="rId38" Type="http://schemas.openxmlformats.org/officeDocument/2006/relationships/control" Target="../activeX/activeX18.xml" /><Relationship Id="rId12" Type="http://schemas.openxmlformats.org/officeDocument/2006/relationships/control" Target="../activeX/activeX5.xml" /><Relationship Id="rId40" Type="http://schemas.openxmlformats.org/officeDocument/2006/relationships/control" Target="../activeX/activeX19.xml" /><Relationship Id="rId14" Type="http://schemas.openxmlformats.org/officeDocument/2006/relationships/control" Target="../activeX/activeX6.xml" /><Relationship Id="rId34" Type="http://schemas.openxmlformats.org/officeDocument/2006/relationships/control" Target="../activeX/activeX16.xml" /><Relationship Id="rId32" Type="http://schemas.openxmlformats.org/officeDocument/2006/relationships/control" Target="../activeX/activeX15.xml" /><Relationship Id="rId22" Type="http://schemas.openxmlformats.org/officeDocument/2006/relationships/control" Target="../activeX/activeX10.xml" /><Relationship Id="rId6" Type="http://schemas.openxmlformats.org/officeDocument/2006/relationships/control" Target="../activeX/activeX2.xml" /><Relationship Id="rId18" Type="http://schemas.openxmlformats.org/officeDocument/2006/relationships/control" Target="../activeX/activeX8.xml" /><Relationship Id="rId11" Type="http://schemas.openxmlformats.org/officeDocument/2006/relationships/image" Target="../media/image4.emf" /><Relationship Id="rId27" Type="http://schemas.openxmlformats.org/officeDocument/2006/relationships/image" Target="../media/image12.emf" /><Relationship Id="rId43" Type="http://schemas.openxmlformats.org/officeDocument/2006/relationships/image" Target="../media/image20.emf" /><Relationship Id="rId19" Type="http://schemas.openxmlformats.org/officeDocument/2006/relationships/image" Target="../media/image8.emf" /><Relationship Id="rId23" Type="http://schemas.openxmlformats.org/officeDocument/2006/relationships/image" Target="../media/image10.emf" /><Relationship Id="rId5" Type="http://schemas.openxmlformats.org/officeDocument/2006/relationships/image" Target="../media/image1.emf" /><Relationship Id="rId17" Type="http://schemas.openxmlformats.org/officeDocument/2006/relationships/image" Target="../media/image7.emf" /><Relationship Id="rId7" Type="http://schemas.openxmlformats.org/officeDocument/2006/relationships/image" Target="../media/image2.emf" /><Relationship Id="rId41" Type="http://schemas.openxmlformats.org/officeDocument/2006/relationships/image" Target="../media/image19.emf" /><Relationship Id="rId35" Type="http://schemas.openxmlformats.org/officeDocument/2006/relationships/image" Target="../media/image16.emf" /><Relationship Id="rId33" Type="http://schemas.openxmlformats.org/officeDocument/2006/relationships/image" Target="../media/image15.emf" /><Relationship Id="rId25" Type="http://schemas.openxmlformats.org/officeDocument/2006/relationships/image" Target="../media/image11.emf" /><Relationship Id="rId31" Type="http://schemas.openxmlformats.org/officeDocument/2006/relationships/image" Target="../media/image14.emf" /><Relationship Id="rId39" Type="http://schemas.openxmlformats.org/officeDocument/2006/relationships/image" Target="../media/image18.emf" /><Relationship Id="rId15" Type="http://schemas.openxmlformats.org/officeDocument/2006/relationships/image" Target="../media/image6.emf" /><Relationship Id="rId9" Type="http://schemas.openxmlformats.org/officeDocument/2006/relationships/image" Target="../media/image3.emf" /><Relationship Id="rId21" Type="http://schemas.openxmlformats.org/officeDocument/2006/relationships/image" Target="../media/image9.emf" /><Relationship Id="rId37" Type="http://schemas.openxmlformats.org/officeDocument/2006/relationships/image" Target="../media/image17.emf" /><Relationship Id="rId29" Type="http://schemas.openxmlformats.org/officeDocument/2006/relationships/image" Target="../media/image13.emf" /><Relationship Id="rId13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4" Type="http://schemas.openxmlformats.org/officeDocument/2006/relationships/control" Target="../activeX/activeX4.xml" /><Relationship Id="rId45" Type="http://schemas.openxmlformats.org/officeDocument/2006/relationships/control" Target="../activeX/activeX5.xml" /><Relationship Id="rId46" Type="http://schemas.openxmlformats.org/officeDocument/2006/relationships/control" Target="../activeX/activeX6.xml" /><Relationship Id="rId47" Type="http://schemas.openxmlformats.org/officeDocument/2006/relationships/control" Target="../activeX/activeX7.xml" /><Relationship Id="rId48" Type="http://schemas.openxmlformats.org/officeDocument/2006/relationships/control" Target="../activeX/activeX8.xml" /><Relationship Id="rId49" Type="http://schemas.openxmlformats.org/officeDocument/2006/relationships/control" Target="../activeX/activeX9.xml" /><Relationship Id="rId50" Type="http://schemas.openxmlformats.org/officeDocument/2006/relationships/control" Target="../activeX/activeX10.xml" /><Relationship Id="rId51" Type="http://schemas.openxmlformats.org/officeDocument/2006/relationships/control" Target="../activeX/activeX11.xml" /><Relationship Id="rId52" Type="http://schemas.openxmlformats.org/officeDocument/2006/relationships/control" Target="../activeX/activeX12.xml" /><Relationship Id="rId53" Type="http://schemas.openxmlformats.org/officeDocument/2006/relationships/control" Target="../activeX/activeX13.xml" /><Relationship Id="rId54" Type="http://schemas.openxmlformats.org/officeDocument/2006/relationships/control" Target="../activeX/activeX14.xml" /><Relationship Id="rId55" Type="http://schemas.openxmlformats.org/officeDocument/2006/relationships/control" Target="../activeX/activeX15.xml" /><Relationship Id="rId56" Type="http://schemas.openxmlformats.org/officeDocument/2006/relationships/control" Target="../activeX/activeX16.xml" /><Relationship Id="rId57" Type="http://schemas.openxmlformats.org/officeDocument/2006/relationships/control" Target="../activeX/activeX17.xml" /><Relationship Id="rId58" Type="http://schemas.openxmlformats.org/officeDocument/2006/relationships/control" Target="../activeX/activeX18.xml" /><Relationship Id="rId59" Type="http://schemas.openxmlformats.org/officeDocument/2006/relationships/control" Target="../activeX/activeX19.xml" /><Relationship Id="rId60" Type="http://schemas.openxmlformats.org/officeDocument/2006/relationships/control" Target="../activeX/activeX20.xml" /><Relationship Id="rId61" Type="http://schemas.openxmlformats.org/officeDocument/2006/relationships/vmlDrawing" Target="../drawings/vmlDrawing1.vml" /><Relationship Id="rId62" Type="http://schemas.openxmlformats.org/officeDocument/2006/relationships/drawing" Target="../drawings/drawing1.xml" /><Relationship Id="rId6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S50"/>
  <sheetViews>
    <sheetView showGridLines="0" showRowColHeaders="0" tabSelected="1" zoomScale="85" zoomScaleNormal="85" workbookViewId="0" topLeftCell="A1">
      <selection activeCell="G16" sqref="G16"/>
    </sheetView>
  </sheetViews>
  <sheetFormatPr defaultColWidth="0" defaultRowHeight="12.75" zeroHeight="1"/>
  <cols>
    <col min="1" max="6" width="9.140625" style="39" customWidth="1"/>
    <col min="7" max="7" width="11.421875" style="10" customWidth="1"/>
    <col min="8" max="12" width="9.140625" style="10" customWidth="1"/>
    <col min="13" max="13" width="7.421875" style="10" customWidth="1"/>
    <col min="14" max="14" width="12.28125" style="10" customWidth="1"/>
    <col min="15" max="20" width="9.140625" style="10" customWidth="1"/>
    <col min="21" max="16384" width="0" style="10" hidden="1" customWidth="1"/>
  </cols>
  <sheetData>
    <row r="1" spans="7:8" ht="33.75">
      <c r="G1" s="39"/>
      <c r="H1" s="28" t="s">
        <v>74</v>
      </c>
    </row>
    <row r="2" spans="1:8" ht="28.5">
      <c r="A2" s="43" t="s">
        <v>73</v>
      </c>
      <c r="G2" s="39"/>
      <c r="H2" s="29" t="s">
        <v>24</v>
      </c>
    </row>
    <row r="3" spans="1:19" ht="31.5">
      <c r="A3" s="45"/>
      <c r="B3" s="45"/>
      <c r="C3" s="45"/>
      <c r="D3" s="45"/>
      <c r="E3" s="45"/>
      <c r="F3" s="45"/>
      <c r="G3" s="46"/>
      <c r="H3" s="11"/>
      <c r="I3" s="11"/>
      <c r="J3" s="30"/>
      <c r="K3" s="11"/>
      <c r="L3" s="11"/>
      <c r="M3" s="11"/>
      <c r="N3" s="38">
        <v>2012</v>
      </c>
      <c r="O3" s="11"/>
      <c r="P3" s="11"/>
      <c r="Q3" s="11"/>
      <c r="R3" s="11"/>
      <c r="S3" s="11"/>
    </row>
    <row r="4" spans="2:19" ht="12.75">
      <c r="B4" s="45"/>
      <c r="G4" s="3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19" ht="12.75">
      <c r="B5" s="45"/>
      <c r="G5" s="3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19" ht="12.75">
      <c r="B6" s="45"/>
      <c r="G6" s="3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19" ht="12.75">
      <c r="B7" s="45"/>
      <c r="G7" s="3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ht="12.75">
      <c r="B8" s="45"/>
      <c r="G8" s="3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ht="12.75">
      <c r="B9" s="45"/>
      <c r="G9" s="3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ht="12.75">
      <c r="B10" s="45"/>
      <c r="G10" s="3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12.75">
      <c r="B11" s="45"/>
      <c r="G11" s="3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12.75">
      <c r="B12" s="45"/>
      <c r="G12" s="3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ht="12.75">
      <c r="B13" s="45"/>
      <c r="G13" s="3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ht="12.75">
      <c r="B14" s="45"/>
      <c r="G14" s="3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ht="12.75">
      <c r="B15" s="45"/>
      <c r="G15" s="3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7:19" ht="12.75">
      <c r="G16" s="3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7:19" ht="12.75">
      <c r="G17" s="3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40"/>
      <c r="B18" s="44"/>
      <c r="C18" s="40"/>
      <c r="D18" s="40"/>
      <c r="E18" s="40"/>
      <c r="F18" s="40"/>
      <c r="G18" s="3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44"/>
      <c r="B19" s="44"/>
      <c r="C19" s="44"/>
      <c r="D19" s="44"/>
      <c r="E19" s="44"/>
      <c r="F19" s="44"/>
      <c r="G19" s="3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40"/>
      <c r="B20" s="40"/>
      <c r="C20" s="40"/>
      <c r="D20" s="40"/>
      <c r="E20" s="40"/>
      <c r="F20" s="40"/>
      <c r="G20" s="39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47"/>
      <c r="B21" s="47"/>
      <c r="C21" s="47"/>
      <c r="D21" s="47"/>
      <c r="E21" s="47"/>
      <c r="F21" s="40"/>
      <c r="G21" s="3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0"/>
      <c r="B22" s="40"/>
      <c r="C22" s="40"/>
      <c r="D22" s="40"/>
      <c r="E22" s="40"/>
      <c r="F22" s="40"/>
      <c r="G22" s="39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21">
      <c r="A23" s="41"/>
      <c r="B23" s="41"/>
      <c r="C23" s="41"/>
      <c r="D23" s="42"/>
      <c r="E23" s="41"/>
      <c r="F23" s="41"/>
      <c r="G23" s="4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41"/>
      <c r="B24" s="41"/>
      <c r="C24" s="41"/>
      <c r="D24" s="41"/>
      <c r="E24" s="41"/>
      <c r="F24" s="41"/>
      <c r="G24" s="4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41"/>
      <c r="B25" s="41"/>
      <c r="C25" s="41"/>
      <c r="D25" s="41"/>
      <c r="E25" s="41"/>
      <c r="F25" s="41"/>
      <c r="G25" s="4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41"/>
      <c r="B26" s="41"/>
      <c r="C26" s="41"/>
      <c r="D26" s="41"/>
      <c r="E26" s="41"/>
      <c r="F26" s="41"/>
      <c r="G26" s="4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41"/>
      <c r="B27" s="41"/>
      <c r="C27" s="41"/>
      <c r="D27" s="41"/>
      <c r="E27" s="41"/>
      <c r="F27" s="41"/>
      <c r="G27" s="4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41"/>
      <c r="B28" s="41"/>
      <c r="C28" s="41"/>
      <c r="D28" s="41"/>
      <c r="E28" s="41"/>
      <c r="F28" s="41"/>
      <c r="G28" s="4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41"/>
      <c r="B29" s="41"/>
      <c r="C29" s="41"/>
      <c r="D29" s="41"/>
      <c r="E29" s="41"/>
      <c r="F29" s="41"/>
      <c r="G29" s="4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41"/>
      <c r="B30" s="41"/>
      <c r="C30" s="41"/>
      <c r="D30" s="41"/>
      <c r="E30" s="41"/>
      <c r="F30" s="41"/>
      <c r="G30" s="4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41"/>
      <c r="B31" s="41"/>
      <c r="C31" s="41"/>
      <c r="D31" s="41"/>
      <c r="E31" s="41"/>
      <c r="F31" s="41"/>
      <c r="G31" s="4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41"/>
      <c r="B32" s="41"/>
      <c r="C32" s="41"/>
      <c r="D32" s="41"/>
      <c r="E32" s="41"/>
      <c r="F32" s="41"/>
      <c r="G32" s="4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41"/>
      <c r="B33" s="41"/>
      <c r="C33" s="41"/>
      <c r="D33" s="41"/>
      <c r="E33" s="41"/>
      <c r="F33" s="41"/>
      <c r="G33" s="4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41"/>
      <c r="B34" s="41"/>
      <c r="C34" s="41"/>
      <c r="D34" s="41"/>
      <c r="E34" s="41"/>
      <c r="F34" s="41"/>
      <c r="G34" s="4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41"/>
      <c r="B35" s="41"/>
      <c r="C35" s="41"/>
      <c r="D35" s="41"/>
      <c r="E35" s="41"/>
      <c r="F35" s="41"/>
      <c r="G35" s="4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41"/>
      <c r="B36" s="41"/>
      <c r="C36" s="41"/>
      <c r="D36" s="41"/>
      <c r="E36" s="41"/>
      <c r="F36" s="41"/>
      <c r="G36" s="4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41"/>
      <c r="B37" s="41"/>
      <c r="C37" s="41"/>
      <c r="D37" s="41"/>
      <c r="E37" s="41"/>
      <c r="F37" s="41"/>
      <c r="G37" s="4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41"/>
      <c r="B38" s="41"/>
      <c r="C38" s="41"/>
      <c r="D38" s="41"/>
      <c r="E38" s="41"/>
      <c r="F38" s="41"/>
      <c r="G38" s="4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2.75">
      <c r="A39" s="41"/>
      <c r="B39" s="41"/>
      <c r="C39" s="41"/>
      <c r="D39" s="41"/>
      <c r="E39" s="41"/>
      <c r="F39" s="41"/>
      <c r="G39" s="4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41"/>
      <c r="B40" s="41"/>
      <c r="C40" s="41"/>
      <c r="D40" s="41"/>
      <c r="E40" s="41"/>
      <c r="F40" s="41"/>
      <c r="G40" s="4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41"/>
      <c r="B41" s="41"/>
      <c r="C41" s="41"/>
      <c r="D41" s="41"/>
      <c r="E41" s="41"/>
      <c r="F41" s="41"/>
      <c r="G41" s="4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>
      <c r="A42" s="41"/>
      <c r="B42" s="41"/>
      <c r="C42" s="41"/>
      <c r="D42" s="41"/>
      <c r="E42" s="41"/>
      <c r="F42" s="41"/>
      <c r="G42" s="4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41"/>
      <c r="B43" s="41"/>
      <c r="C43" s="41"/>
      <c r="D43" s="41"/>
      <c r="E43" s="41"/>
      <c r="F43" s="41"/>
      <c r="G43" s="4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41"/>
      <c r="B44" s="41"/>
      <c r="C44" s="41"/>
      <c r="D44" s="41"/>
      <c r="E44" s="41"/>
      <c r="F44" s="41"/>
      <c r="G44" s="4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41"/>
      <c r="B45" s="41"/>
      <c r="C45" s="41"/>
      <c r="D45" s="41"/>
      <c r="E45" s="41"/>
      <c r="F45" s="41"/>
      <c r="G45" s="4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41"/>
      <c r="B46" s="41"/>
      <c r="C46" s="41"/>
      <c r="D46" s="41"/>
      <c r="E46" s="41"/>
      <c r="F46" s="41"/>
      <c r="G46" s="4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41"/>
      <c r="B47" s="41"/>
      <c r="C47" s="41"/>
      <c r="D47" s="41"/>
      <c r="E47" s="41"/>
      <c r="F47" s="41"/>
      <c r="G47" s="4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7" ht="12.75">
      <c r="A48" s="41"/>
      <c r="B48" s="41"/>
      <c r="C48" s="41"/>
      <c r="D48" s="41"/>
      <c r="E48" s="41"/>
      <c r="F48" s="41"/>
      <c r="G48" s="41"/>
    </row>
    <row r="49" spans="1:7" ht="12.75">
      <c r="A49" s="41"/>
      <c r="B49" s="41"/>
      <c r="C49" s="41"/>
      <c r="D49" s="41"/>
      <c r="E49" s="41"/>
      <c r="F49" s="41"/>
      <c r="G49" s="41"/>
    </row>
    <row r="50" spans="1:7" ht="12.75">
      <c r="A50" s="41"/>
      <c r="B50" s="41"/>
      <c r="C50" s="41"/>
      <c r="D50" s="41"/>
      <c r="E50" s="41"/>
      <c r="F50" s="41"/>
      <c r="G50" s="41"/>
    </row>
  </sheetData>
  <mergeCells count="1">
    <mergeCell ref="A21:E21"/>
  </mergeCells>
  <printOptions/>
  <pageMargins left="0.7" right="0.7" top="0.75" bottom="0.75" header="0.3" footer="0.3"/>
  <pageSetup horizontalDpi="600" verticalDpi="600" orientation="portrait" paperSize="9" r:id="rId63"/>
  <drawing r:id="rId62"/>
  <legacyDrawing r:id="rId61"/>
  <controls>
    <control shapeId="1478797" r:id="rId1" name="Opcja_lata"/>
    <control shapeId="1478796" r:id="rId2" name="Opcja_wojewodztwa"/>
    <control shapeId="1478726" r:id="rId3" name="Lodzkie"/>
    <control shapeId="1478725" r:id="rId44" name="Mazowieckie"/>
    <control shapeId="1478724" r:id="rId45" name="Malopolskie"/>
    <control shapeId="1478723" r:id="rId46" name="Slaskie"/>
    <control shapeId="1478722" r:id="rId47" name="Lubuskie"/>
    <control shapeId="1478721" r:id="rId48" name="Wielkopolskie"/>
    <control shapeId="1478720" r:id="rId49" name="Zachodniopomorskie"/>
    <control shapeId="1478719" r:id="rId50" name="Dolnoslaskie"/>
    <control shapeId="1478718" r:id="rId51" name="Lubelskie"/>
    <control shapeId="1478717" r:id="rId52" name="Podkarpackie"/>
    <control shapeId="1478716" r:id="rId53" name="Podlaskie"/>
    <control shapeId="1478715" r:id="rId54" name="Swietokrzyskie"/>
    <control shapeId="1478714" r:id="rId55" name="Opolskie"/>
    <control shapeId="1478713" r:id="rId56" name="Kujawsko"/>
    <control shapeId="1478712" r:id="rId57" name="Warminsko"/>
    <control shapeId="1478711" r:id="rId58" name="Pomorskie"/>
    <control shapeId="1478699" r:id="rId59" name="Lista_okres"/>
    <control shapeId="1478698" r:id="rId60" name="lista_woj"/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59"/>
  <sheetViews>
    <sheetView showGridLines="0" workbookViewId="0" topLeftCell="A22">
      <selection activeCell="B22" sqref="B22:J5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1" width="11.421875" style="1" customWidth="1"/>
    <col min="12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s="10" customFormat="1" ht="21">
      <c r="A2" s="51">
        <v>2007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s="10" customFormat="1" ht="12.75">
      <c r="A5" s="1"/>
      <c r="B5" s="6" t="s">
        <v>0</v>
      </c>
      <c r="C5" s="23">
        <f>(C24-C$40)/C$40</f>
        <v>-0.07285009497820537</v>
      </c>
      <c r="D5" s="23">
        <f>(D24-D$40)/D$40</f>
        <v>-0.12090113393668189</v>
      </c>
      <c r="E5" s="24">
        <f>(E24-E$40)/E$40</f>
        <v>-0.131508216416094</v>
      </c>
      <c r="F5" s="23">
        <f aca="true" t="shared" si="0" ref="F5:I20">(F24-F$40)/F$40</f>
        <v>0.002861448381771925</v>
      </c>
      <c r="G5" s="24">
        <f>(G24-G$40)/G$40</f>
        <v>0.021254814345895313</v>
      </c>
      <c r="H5" s="24">
        <f>(H24-H$40)/H$40</f>
        <v>0.16908030575852165</v>
      </c>
      <c r="I5" s="24">
        <f>(I24-I$40)/I$40</f>
        <v>0.014208220090370836</v>
      </c>
      <c r="J5" s="24">
        <f>C5-SUM(D5:I5)</f>
        <v>-0.027845533201989216</v>
      </c>
      <c r="K5" s="1"/>
      <c r="L5" s="1"/>
    </row>
    <row r="6" spans="1:12" s="10" customFormat="1" ht="12.75">
      <c r="A6" s="1"/>
      <c r="B6" s="6" t="s">
        <v>1</v>
      </c>
      <c r="C6" s="23">
        <f aca="true" t="shared" si="1" ref="C6:E20">(C25-C$40)/C$40</f>
        <v>0.542464313871681</v>
      </c>
      <c r="D6" s="23">
        <f t="shared" si="1"/>
        <v>0.2892186138249086</v>
      </c>
      <c r="E6" s="24">
        <f t="shared" si="1"/>
        <v>0.08386609551752842</v>
      </c>
      <c r="F6" s="23">
        <f t="shared" si="0"/>
        <v>0.00612597174360351</v>
      </c>
      <c r="G6" s="24">
        <f t="shared" si="0"/>
        <v>0.0626627853078361</v>
      </c>
      <c r="H6" s="24">
        <f t="shared" si="0"/>
        <v>0.029345625757364328</v>
      </c>
      <c r="I6" s="24">
        <f t="shared" si="0"/>
        <v>0.003006786634500953</v>
      </c>
      <c r="J6" s="24">
        <f aca="true" t="shared" si="2" ref="J6:J20">C6-SUM(D6:I6)</f>
        <v>0.06823843508593913</v>
      </c>
      <c r="K6" s="1"/>
      <c r="L6" s="1"/>
    </row>
    <row r="7" spans="1:12" s="10" customFormat="1" ht="12.75">
      <c r="A7" s="1"/>
      <c r="B7" s="6" t="s">
        <v>2</v>
      </c>
      <c r="C7" s="23">
        <f t="shared" si="1"/>
        <v>-0.11017214304501045</v>
      </c>
      <c r="D7" s="23">
        <f t="shared" si="1"/>
        <v>-0.09828153284968426</v>
      </c>
      <c r="E7" s="24">
        <f t="shared" si="1"/>
        <v>0.014735309616695641</v>
      </c>
      <c r="F7" s="23">
        <f t="shared" si="0"/>
        <v>0.011133688934044523</v>
      </c>
      <c r="G7" s="24">
        <f t="shared" si="0"/>
        <v>-0.004421800256162207</v>
      </c>
      <c r="H7" s="24">
        <f t="shared" si="0"/>
        <v>-0.022998130438234076</v>
      </c>
      <c r="I7" s="24">
        <f t="shared" si="0"/>
        <v>-0.011212637039662498</v>
      </c>
      <c r="J7" s="24">
        <f t="shared" si="2"/>
        <v>0.0008729589879924171</v>
      </c>
      <c r="K7" s="1"/>
      <c r="L7" s="1"/>
    </row>
    <row r="8" spans="1:12" s="10" customFormat="1" ht="12.75">
      <c r="A8" s="1"/>
      <c r="B8" s="6" t="s">
        <v>3</v>
      </c>
      <c r="C8" s="23">
        <f t="shared" si="1"/>
        <v>0.05800584898234423</v>
      </c>
      <c r="D8" s="23">
        <f t="shared" si="1"/>
        <v>0.07953432759654065</v>
      </c>
      <c r="E8" s="24">
        <f t="shared" si="1"/>
        <v>0.03271328041873279</v>
      </c>
      <c r="F8" s="23">
        <f t="shared" si="0"/>
        <v>0.01703509081146219</v>
      </c>
      <c r="G8" s="24">
        <f t="shared" si="0"/>
        <v>-0.0653604547324204</v>
      </c>
      <c r="H8" s="24">
        <f t="shared" si="0"/>
        <v>-0.017664486305104123</v>
      </c>
      <c r="I8" s="24">
        <f t="shared" si="0"/>
        <v>0.016323376002811096</v>
      </c>
      <c r="J8" s="24">
        <f t="shared" si="2"/>
        <v>-0.0045752848096779625</v>
      </c>
      <c r="K8" s="1"/>
      <c r="L8" s="1"/>
    </row>
    <row r="9" spans="1:12" s="10" customFormat="1" ht="12.75">
      <c r="A9" s="1"/>
      <c r="B9" s="6" t="s">
        <v>4</v>
      </c>
      <c r="C9" s="23">
        <f t="shared" si="1"/>
        <v>-0.29995370474752847</v>
      </c>
      <c r="D9" s="23">
        <f t="shared" si="1"/>
        <v>-0.28845205908884064</v>
      </c>
      <c r="E9" s="24">
        <f t="shared" si="1"/>
        <v>-0.12332377784109608</v>
      </c>
      <c r="F9" s="23">
        <f t="shared" si="0"/>
        <v>0.001231689614217293</v>
      </c>
      <c r="G9" s="24">
        <f t="shared" si="0"/>
        <v>0.05195561055147979</v>
      </c>
      <c r="H9" s="24">
        <f t="shared" si="0"/>
        <v>0.07203503082396973</v>
      </c>
      <c r="I9" s="24">
        <f t="shared" si="0"/>
        <v>-0.006100688377223933</v>
      </c>
      <c r="J9" s="24">
        <f t="shared" si="2"/>
        <v>-0.007299510430034628</v>
      </c>
      <c r="K9" s="1"/>
      <c r="L9" s="1"/>
    </row>
    <row r="10" spans="1:12" s="10" customFormat="1" ht="12.75">
      <c r="A10" s="1"/>
      <c r="B10" s="6" t="s">
        <v>5</v>
      </c>
      <c r="C10" s="23">
        <f t="shared" si="1"/>
        <v>-0.29523186385315797</v>
      </c>
      <c r="D10" s="23">
        <f t="shared" si="1"/>
        <v>-0.2679610471492775</v>
      </c>
      <c r="E10" s="24">
        <f t="shared" si="1"/>
        <v>-0.021393072682635142</v>
      </c>
      <c r="F10" s="23">
        <f t="shared" si="0"/>
        <v>0.0007640903439701362</v>
      </c>
      <c r="G10" s="24">
        <f t="shared" si="0"/>
        <v>0.013806979338184588</v>
      </c>
      <c r="H10" s="24">
        <f t="shared" si="0"/>
        <v>-0.014484841169278123</v>
      </c>
      <c r="I10" s="24">
        <f t="shared" si="0"/>
        <v>-0.01609428140547354</v>
      </c>
      <c r="J10" s="24">
        <f t="shared" si="2"/>
        <v>0.010130308871351579</v>
      </c>
      <c r="K10" s="1"/>
      <c r="L10" s="1"/>
    </row>
    <row r="11" spans="1:12" s="10" customFormat="1" ht="12.75">
      <c r="A11" s="1"/>
      <c r="B11" s="6" t="s">
        <v>6</v>
      </c>
      <c r="C11" s="23">
        <f t="shared" si="1"/>
        <v>-0.25628429986717133</v>
      </c>
      <c r="D11" s="23">
        <f t="shared" si="1"/>
        <v>-0.20911833933609925</v>
      </c>
      <c r="E11" s="24">
        <f t="shared" si="1"/>
        <v>-0.012270590661579516</v>
      </c>
      <c r="F11" s="23">
        <f t="shared" si="0"/>
        <v>0.010583184144235506</v>
      </c>
      <c r="G11" s="24">
        <f t="shared" si="0"/>
        <v>0.011371111500042117</v>
      </c>
      <c r="H11" s="24">
        <f t="shared" si="0"/>
        <v>-0.06551893935824243</v>
      </c>
      <c r="I11" s="24">
        <f t="shared" si="0"/>
        <v>-0.003208458428374646</v>
      </c>
      <c r="J11" s="24">
        <f t="shared" si="2"/>
        <v>0.011877732272846886</v>
      </c>
      <c r="K11" s="1"/>
      <c r="L11" s="1"/>
    </row>
    <row r="12" spans="1:12" s="10" customFormat="1" ht="12.75">
      <c r="A12" s="1"/>
      <c r="B12" s="6" t="s">
        <v>7</v>
      </c>
      <c r="C12" s="23">
        <f t="shared" si="1"/>
        <v>-0.2035416448159355</v>
      </c>
      <c r="D12" s="23">
        <f t="shared" si="1"/>
        <v>-0.2166013888408142</v>
      </c>
      <c r="E12" s="24">
        <f t="shared" si="1"/>
        <v>-0.1060123731839197</v>
      </c>
      <c r="F12" s="23">
        <f t="shared" si="0"/>
        <v>-0.02484263935093222</v>
      </c>
      <c r="G12" s="24">
        <f t="shared" si="0"/>
        <v>0.04806117302761027</v>
      </c>
      <c r="H12" s="24">
        <f t="shared" si="0"/>
        <v>0.1082138442571226</v>
      </c>
      <c r="I12" s="24">
        <f t="shared" si="0"/>
        <v>0.00406969793024458</v>
      </c>
      <c r="J12" s="24">
        <f t="shared" si="2"/>
        <v>-0.016429958655246824</v>
      </c>
      <c r="K12" s="1"/>
      <c r="L12" s="1"/>
    </row>
    <row r="13" spans="1:12" s="10" customFormat="1" ht="12.75">
      <c r="A13" s="1"/>
      <c r="B13" s="6" t="s">
        <v>8</v>
      </c>
      <c r="C13" s="23">
        <f t="shared" si="1"/>
        <v>-0.10629976586790116</v>
      </c>
      <c r="D13" s="23">
        <f t="shared" si="1"/>
        <v>0.005684919903300053</v>
      </c>
      <c r="E13" s="24">
        <f t="shared" si="1"/>
        <v>-0.18003001302931737</v>
      </c>
      <c r="F13" s="23">
        <f t="shared" si="0"/>
        <v>-0.0011306696167110574</v>
      </c>
      <c r="G13" s="24">
        <f t="shared" si="0"/>
        <v>-0.00639601569969171</v>
      </c>
      <c r="H13" s="24">
        <f t="shared" si="0"/>
        <v>0.09651950658506542</v>
      </c>
      <c r="I13" s="24">
        <f t="shared" si="0"/>
        <v>-0.004150722959994378</v>
      </c>
      <c r="J13" s="24">
        <f t="shared" si="2"/>
        <v>-0.016796771050552134</v>
      </c>
      <c r="K13" s="1"/>
      <c r="L13" s="1"/>
    </row>
    <row r="14" spans="1:12" s="10" customFormat="1" ht="12.75">
      <c r="A14" s="1"/>
      <c r="B14" s="6" t="s">
        <v>9</v>
      </c>
      <c r="C14" s="23">
        <f t="shared" si="1"/>
        <v>0.05529720881228544</v>
      </c>
      <c r="D14" s="23">
        <f t="shared" si="1"/>
        <v>-0.031917043454968035</v>
      </c>
      <c r="E14" s="24">
        <f t="shared" si="1"/>
        <v>0.1251493802491633</v>
      </c>
      <c r="F14" s="23">
        <f t="shared" si="0"/>
        <v>0.015010186663730043</v>
      </c>
      <c r="G14" s="24">
        <f t="shared" si="0"/>
        <v>0.01317840899447697</v>
      </c>
      <c r="H14" s="24">
        <f t="shared" si="0"/>
        <v>-0.047991630649187614</v>
      </c>
      <c r="I14" s="24">
        <f t="shared" si="0"/>
        <v>-0.010410824203360628</v>
      </c>
      <c r="J14" s="24">
        <f t="shared" si="2"/>
        <v>-0.00772126878756859</v>
      </c>
      <c r="K14" s="1"/>
      <c r="L14" s="1"/>
    </row>
    <row r="15" spans="1:12" s="10" customFormat="1" ht="12.75">
      <c r="A15" s="1"/>
      <c r="B15" s="6" t="s">
        <v>10</v>
      </c>
      <c r="C15" s="23">
        <f t="shared" si="1"/>
        <v>-0.11237854954740964</v>
      </c>
      <c r="D15" s="23">
        <f t="shared" si="1"/>
        <v>0.014708813857190074</v>
      </c>
      <c r="E15" s="24">
        <f t="shared" si="1"/>
        <v>0.09405899834454291</v>
      </c>
      <c r="F15" s="23">
        <f t="shared" si="0"/>
        <v>-0.022045957490607802</v>
      </c>
      <c r="G15" s="24">
        <f t="shared" si="0"/>
        <v>-0.081762784575635</v>
      </c>
      <c r="H15" s="24">
        <f t="shared" si="0"/>
        <v>-0.11045180633756325</v>
      </c>
      <c r="I15" s="24">
        <f t="shared" si="0"/>
        <v>0.0009279000343443133</v>
      </c>
      <c r="J15" s="24">
        <f t="shared" si="2"/>
        <v>-0.00781371337968087</v>
      </c>
      <c r="K15" s="1"/>
      <c r="L15" s="1"/>
    </row>
    <row r="16" spans="1:12" s="10" customFormat="1" ht="12.75">
      <c r="A16" s="1"/>
      <c r="B16" s="6" t="s">
        <v>11</v>
      </c>
      <c r="C16" s="23">
        <f t="shared" si="1"/>
        <v>0.08977932807339088</v>
      </c>
      <c r="D16" s="23">
        <f t="shared" si="1"/>
        <v>0.1504183441399234</v>
      </c>
      <c r="E16" s="24">
        <f t="shared" si="1"/>
        <v>-0.04366002418588325</v>
      </c>
      <c r="F16" s="23">
        <f t="shared" si="0"/>
        <v>-0.03357769933930665</v>
      </c>
      <c r="G16" s="24">
        <f t="shared" si="0"/>
        <v>-0.00861475670472205</v>
      </c>
      <c r="H16" s="24">
        <f t="shared" si="0"/>
        <v>0.018883570387258998</v>
      </c>
      <c r="I16" s="24">
        <f t="shared" si="0"/>
        <v>0.014697300462223246</v>
      </c>
      <c r="J16" s="24">
        <f t="shared" si="2"/>
        <v>-0.008367406686102807</v>
      </c>
      <c r="K16" s="1"/>
      <c r="L16" s="1"/>
    </row>
    <row r="17" spans="1:12" s="10" customFormat="1" ht="12.75">
      <c r="A17" s="1"/>
      <c r="B17" s="6" t="s">
        <v>12</v>
      </c>
      <c r="C17" s="23">
        <f t="shared" si="1"/>
        <v>-0.15678631547192554</v>
      </c>
      <c r="D17" s="23">
        <f t="shared" si="1"/>
        <v>-0.012110001626737775</v>
      </c>
      <c r="E17" s="24">
        <f t="shared" si="1"/>
        <v>-0.030308605671574076</v>
      </c>
      <c r="F17" s="23">
        <f t="shared" si="0"/>
        <v>0.0044756532299134845</v>
      </c>
      <c r="G17" s="24">
        <f t="shared" si="0"/>
        <v>-0.04768909655628305</v>
      </c>
      <c r="H17" s="24">
        <f t="shared" si="0"/>
        <v>-0.09438838708044378</v>
      </c>
      <c r="I17" s="24">
        <f t="shared" si="0"/>
        <v>0.016097450586036607</v>
      </c>
      <c r="J17" s="24">
        <f t="shared" si="2"/>
        <v>0.0071366716471630565</v>
      </c>
      <c r="K17" s="1"/>
      <c r="L17" s="1"/>
    </row>
    <row r="18" spans="1:12" s="10" customFormat="1" ht="12.75">
      <c r="A18" s="1"/>
      <c r="B18" s="6" t="s">
        <v>13</v>
      </c>
      <c r="C18" s="23">
        <f t="shared" si="1"/>
        <v>-0.13683241701561216</v>
      </c>
      <c r="D18" s="23">
        <f t="shared" si="1"/>
        <v>-0.08531832994378973</v>
      </c>
      <c r="E18" s="24">
        <f t="shared" si="1"/>
        <v>0.05207713402411536</v>
      </c>
      <c r="F18" s="23">
        <f t="shared" si="0"/>
        <v>-0.018242255646187887</v>
      </c>
      <c r="G18" s="24">
        <f t="shared" si="0"/>
        <v>-0.03968242628865268</v>
      </c>
      <c r="H18" s="24">
        <f t="shared" si="0"/>
        <v>-0.04169990045646837</v>
      </c>
      <c r="I18" s="24">
        <f t="shared" si="0"/>
        <v>-0.00721131584341168</v>
      </c>
      <c r="J18" s="24">
        <f t="shared" si="2"/>
        <v>0.00324467713878282</v>
      </c>
      <c r="K18" s="1"/>
      <c r="L18" s="1"/>
    </row>
    <row r="19" spans="1:12" s="10" customFormat="1" ht="12.75">
      <c r="A19" s="1"/>
      <c r="B19" s="6" t="s">
        <v>14</v>
      </c>
      <c r="C19" s="23">
        <f t="shared" si="1"/>
        <v>-0.015925678470578224</v>
      </c>
      <c r="D19" s="23">
        <f t="shared" si="1"/>
        <v>0.07064775239983052</v>
      </c>
      <c r="E19" s="24">
        <f t="shared" si="1"/>
        <v>0.06351274499057587</v>
      </c>
      <c r="F19" s="23">
        <f t="shared" si="0"/>
        <v>0.0014367279919394451</v>
      </c>
      <c r="G19" s="24">
        <f t="shared" si="0"/>
        <v>-0.011005675884099422</v>
      </c>
      <c r="H19" s="24">
        <f t="shared" si="0"/>
        <v>-0.11525121346843317</v>
      </c>
      <c r="I19" s="24">
        <f t="shared" si="0"/>
        <v>-0.013717559855956579</v>
      </c>
      <c r="J19" s="24">
        <f t="shared" si="2"/>
        <v>-0.011548454644434885</v>
      </c>
      <c r="K19" s="1"/>
      <c r="L19" s="1"/>
    </row>
    <row r="20" spans="1:12" s="10" customFormat="1" ht="12.75">
      <c r="A20" s="1"/>
      <c r="B20" s="6" t="s">
        <v>15</v>
      </c>
      <c r="C20" s="23">
        <f t="shared" si="1"/>
        <v>-0.2598820128389596</v>
      </c>
      <c r="D20" s="23">
        <f t="shared" si="1"/>
        <v>-0.10882760853542191</v>
      </c>
      <c r="E20" s="24">
        <f t="shared" si="1"/>
        <v>-0.1213843426404474</v>
      </c>
      <c r="F20" s="23">
        <f t="shared" si="0"/>
        <v>-0.009476286394433188</v>
      </c>
      <c r="G20" s="24">
        <f t="shared" si="0"/>
        <v>-0.04113552254920771</v>
      </c>
      <c r="H20" s="24">
        <f t="shared" si="0"/>
        <v>0.010385575729276274</v>
      </c>
      <c r="I20" s="24">
        <f t="shared" si="0"/>
        <v>-0.015011743974488413</v>
      </c>
      <c r="J20" s="24">
        <f t="shared" si="2"/>
        <v>0.025567915525762652</v>
      </c>
      <c r="K20" s="1"/>
      <c r="L20" s="1"/>
    </row>
    <row r="21" spans="1:12" s="10" customFormat="1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s="10" customFormat="1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s="10" customFormat="1" ht="18.75" customHeight="1">
      <c r="A24" s="1"/>
      <c r="B24" s="17" t="s">
        <v>0</v>
      </c>
      <c r="C24" s="33">
        <f>C43/I43*1000000</f>
        <v>25191.928629389746</v>
      </c>
      <c r="D24" s="33">
        <f>C43/D43*1000000</f>
        <v>66817.23581625754</v>
      </c>
      <c r="E24" s="33">
        <f>D43/E43/1000</f>
        <v>0.7765057011247677</v>
      </c>
      <c r="F24" s="33">
        <f>E43/F43</f>
        <v>0.9065010956902849</v>
      </c>
      <c r="G24" s="33">
        <f>F43/G43</f>
        <v>0.5484775641025641</v>
      </c>
      <c r="H24" s="33">
        <f>G43/H43*1000</f>
        <v>1.1392583592397458</v>
      </c>
      <c r="I24" s="33">
        <f>H43/I43</f>
        <v>0.8571934404268089</v>
      </c>
      <c r="J24" s="33" t="str">
        <f>IF(PRODUCT(D24:I24)-C24&lt;0.0001,"prawidłowo","nieprawidłowo")</f>
        <v>prawidłowo</v>
      </c>
      <c r="K24" s="1"/>
      <c r="L24" s="1"/>
    </row>
    <row r="25" spans="1:12" s="10" customFormat="1" ht="12.75">
      <c r="A25" s="1"/>
      <c r="B25" s="17" t="s">
        <v>1</v>
      </c>
      <c r="C25" s="33">
        <f aca="true" t="shared" si="3" ref="C25:C40">C44/I44*1000000</f>
        <v>41910.86112177575</v>
      </c>
      <c r="D25" s="33">
        <f aca="true" t="shared" si="4" ref="D25:D40">C44/D44*1000000</f>
        <v>97989.0060880173</v>
      </c>
      <c r="E25" s="33">
        <f aca="true" t="shared" si="5" ref="E25:E40">D44/E44/1000</f>
        <v>0.9690686985571144</v>
      </c>
      <c r="F25" s="33">
        <f aca="true" t="shared" si="6" ref="F25:G40">E44/F44</f>
        <v>0.90945194598888</v>
      </c>
      <c r="G25" s="33">
        <f t="shared" si="6"/>
        <v>0.570716228467815</v>
      </c>
      <c r="H25" s="33">
        <f aca="true" t="shared" si="7" ref="H25:H40">G44/H44*1000</f>
        <v>1.0030881564890277</v>
      </c>
      <c r="I25" s="33">
        <f aca="true" t="shared" si="8" ref="I25:I40">H44/I44</f>
        <v>0.84772615837215</v>
      </c>
      <c r="J25" s="33" t="str">
        <f aca="true" t="shared" si="9" ref="J25:J40">IF(PRODUCT(D25:I25)-C25&lt;0.0001,"prawidłowo","nieprawidłowo")</f>
        <v>prawidłowo</v>
      </c>
      <c r="K25" s="1"/>
      <c r="L25" s="1"/>
    </row>
    <row r="26" spans="1:12" s="10" customFormat="1" ht="12.75">
      <c r="A26" s="1"/>
      <c r="B26" s="17" t="s">
        <v>2</v>
      </c>
      <c r="C26" s="33">
        <f t="shared" si="3"/>
        <v>24177.837632767678</v>
      </c>
      <c r="D26" s="33">
        <f t="shared" si="4"/>
        <v>68536.47272833284</v>
      </c>
      <c r="E26" s="33">
        <f t="shared" si="5"/>
        <v>0.9072598819512562</v>
      </c>
      <c r="F26" s="33">
        <f t="shared" si="6"/>
        <v>0.9139784946236559</v>
      </c>
      <c r="G26" s="33">
        <f t="shared" si="6"/>
        <v>0.5346876197776926</v>
      </c>
      <c r="H26" s="33">
        <f t="shared" si="7"/>
        <v>0.9520796316630521</v>
      </c>
      <c r="I26" s="33">
        <f t="shared" si="8"/>
        <v>0.8357081166537971</v>
      </c>
      <c r="J26" s="33" t="str">
        <f t="shared" si="9"/>
        <v>prawidłowo</v>
      </c>
      <c r="K26" s="1"/>
      <c r="L26" s="1"/>
    </row>
    <row r="27" spans="1:12" s="10" customFormat="1" ht="12.75">
      <c r="A27" s="1"/>
      <c r="B27" s="17" t="s">
        <v>3</v>
      </c>
      <c r="C27" s="33">
        <f t="shared" si="3"/>
        <v>28747.463266378247</v>
      </c>
      <c r="D27" s="33">
        <f t="shared" si="4"/>
        <v>82051.63551373268</v>
      </c>
      <c r="E27" s="33">
        <f t="shared" si="5"/>
        <v>0.9233337206291874</v>
      </c>
      <c r="F27" s="33">
        <f t="shared" si="6"/>
        <v>0.9193128578865174</v>
      </c>
      <c r="G27" s="33">
        <f t="shared" si="6"/>
        <v>0.501959759602822</v>
      </c>
      <c r="H27" s="33">
        <f t="shared" si="7"/>
        <v>0.9572772204291513</v>
      </c>
      <c r="I27" s="33">
        <f t="shared" si="8"/>
        <v>0.8589811381970579</v>
      </c>
      <c r="J27" s="33" t="str">
        <f t="shared" si="9"/>
        <v>prawidłowo</v>
      </c>
      <c r="K27" s="1"/>
      <c r="L27" s="1"/>
    </row>
    <row r="28" spans="1:12" s="10" customFormat="1" ht="12.75">
      <c r="A28" s="1"/>
      <c r="B28" s="17" t="s">
        <v>4</v>
      </c>
      <c r="C28" s="33">
        <f t="shared" si="3"/>
        <v>19021.213518707533</v>
      </c>
      <c r="D28" s="33">
        <f t="shared" si="4"/>
        <v>54082.274926980775</v>
      </c>
      <c r="E28" s="33">
        <f t="shared" si="5"/>
        <v>0.7838232870065429</v>
      </c>
      <c r="F28" s="33">
        <f t="shared" si="6"/>
        <v>0.9050279329608939</v>
      </c>
      <c r="G28" s="33">
        <f t="shared" si="6"/>
        <v>0.5649658074697528</v>
      </c>
      <c r="H28" s="33">
        <f t="shared" si="7"/>
        <v>1.04468860201321</v>
      </c>
      <c r="I28" s="33">
        <f t="shared" si="8"/>
        <v>0.8400286583083012</v>
      </c>
      <c r="J28" s="33" t="str">
        <f t="shared" si="9"/>
        <v>prawidłowo</v>
      </c>
      <c r="K28" s="1"/>
      <c r="L28" s="1"/>
    </row>
    <row r="29" spans="1:12" s="10" customFormat="1" ht="12.75">
      <c r="A29" s="1"/>
      <c r="B29" s="17" t="s">
        <v>5</v>
      </c>
      <c r="C29" s="33">
        <f t="shared" si="3"/>
        <v>19149.512381885994</v>
      </c>
      <c r="D29" s="33">
        <f t="shared" si="4"/>
        <v>55639.72520900733</v>
      </c>
      <c r="E29" s="33">
        <f t="shared" si="5"/>
        <v>0.874958027911741</v>
      </c>
      <c r="F29" s="33">
        <f t="shared" si="6"/>
        <v>0.9046052631578947</v>
      </c>
      <c r="G29" s="33">
        <f t="shared" si="6"/>
        <v>0.5444776119402985</v>
      </c>
      <c r="H29" s="33">
        <f t="shared" si="7"/>
        <v>0.9603757563317431</v>
      </c>
      <c r="I29" s="33">
        <f t="shared" si="8"/>
        <v>0.8315822247057937</v>
      </c>
      <c r="J29" s="33" t="str">
        <f t="shared" si="9"/>
        <v>prawidłowo</v>
      </c>
      <c r="K29" s="1"/>
      <c r="L29" s="1"/>
    </row>
    <row r="30" spans="1:12" s="10" customFormat="1" ht="12.75">
      <c r="A30" s="1"/>
      <c r="B30" s="17" t="s">
        <v>6</v>
      </c>
      <c r="C30" s="33">
        <f t="shared" si="3"/>
        <v>20207.770865125014</v>
      </c>
      <c r="D30" s="33">
        <f t="shared" si="4"/>
        <v>60112.15400603991</v>
      </c>
      <c r="E30" s="33">
        <f t="shared" si="5"/>
        <v>0.8831143046107865</v>
      </c>
      <c r="F30" s="33">
        <f t="shared" si="6"/>
        <v>0.9134808853118712</v>
      </c>
      <c r="G30" s="33">
        <f t="shared" si="6"/>
        <v>0.5431693989071038</v>
      </c>
      <c r="H30" s="33">
        <f t="shared" si="7"/>
        <v>0.9106434815841016</v>
      </c>
      <c r="I30" s="33">
        <f t="shared" si="8"/>
        <v>0.8424731272952896</v>
      </c>
      <c r="J30" s="33" t="str">
        <f t="shared" si="9"/>
        <v>prawidłowo</v>
      </c>
      <c r="K30" s="1"/>
      <c r="L30" s="1"/>
    </row>
    <row r="31" spans="1:12" s="10" customFormat="1" ht="12.75">
      <c r="A31" s="1"/>
      <c r="B31" s="17" t="s">
        <v>7</v>
      </c>
      <c r="C31" s="33">
        <f t="shared" si="3"/>
        <v>21640.860805142882</v>
      </c>
      <c r="D31" s="33">
        <f t="shared" si="4"/>
        <v>59543.393537015196</v>
      </c>
      <c r="E31" s="33">
        <f t="shared" si="5"/>
        <v>0.7993011587203133</v>
      </c>
      <c r="F31" s="33">
        <f t="shared" si="6"/>
        <v>0.8814589665653495</v>
      </c>
      <c r="G31" s="33">
        <f t="shared" si="6"/>
        <v>0.562874251497006</v>
      </c>
      <c r="H31" s="33">
        <f t="shared" si="7"/>
        <v>1.0799445339009277</v>
      </c>
      <c r="I31" s="33">
        <f t="shared" si="8"/>
        <v>0.8486245149151347</v>
      </c>
      <c r="J31" s="33" t="str">
        <f t="shared" si="9"/>
        <v>prawidłowo</v>
      </c>
      <c r="K31" s="1"/>
      <c r="L31" s="1"/>
    </row>
    <row r="32" spans="1:12" s="10" customFormat="1" ht="12.75">
      <c r="A32" s="1"/>
      <c r="B32" s="17" t="s">
        <v>8</v>
      </c>
      <c r="C32" s="33">
        <f t="shared" si="3"/>
        <v>24283.055407092448</v>
      </c>
      <c r="D32" s="33">
        <f t="shared" si="4"/>
        <v>76438.59984821426</v>
      </c>
      <c r="E32" s="33">
        <f t="shared" si="5"/>
        <v>0.7331230780405226</v>
      </c>
      <c r="F32" s="33">
        <f t="shared" si="6"/>
        <v>0.9028925619834711</v>
      </c>
      <c r="G32" s="33">
        <f t="shared" si="6"/>
        <v>0.5336273428886439</v>
      </c>
      <c r="H32" s="33">
        <f t="shared" si="7"/>
        <v>1.068548505858167</v>
      </c>
      <c r="I32" s="33">
        <f t="shared" si="8"/>
        <v>0.8416767395716924</v>
      </c>
      <c r="J32" s="33" t="str">
        <f t="shared" si="9"/>
        <v>prawidłowo</v>
      </c>
      <c r="K32" s="1"/>
      <c r="L32" s="1"/>
    </row>
    <row r="33" spans="1:12" s="10" customFormat="1" ht="12.75">
      <c r="A33" s="1"/>
      <c r="B33" s="17" t="s">
        <v>9</v>
      </c>
      <c r="C33" s="33">
        <f t="shared" si="3"/>
        <v>28673.86581522474</v>
      </c>
      <c r="D33" s="33">
        <f t="shared" si="4"/>
        <v>73580.60588433317</v>
      </c>
      <c r="E33" s="33">
        <f t="shared" si="5"/>
        <v>1.0059794748721036</v>
      </c>
      <c r="F33" s="33">
        <f t="shared" si="6"/>
        <v>0.9174825174825175</v>
      </c>
      <c r="G33" s="33">
        <f t="shared" si="6"/>
        <v>0.5441400304414004</v>
      </c>
      <c r="H33" s="33">
        <f t="shared" si="7"/>
        <v>0.9277236880193734</v>
      </c>
      <c r="I33" s="33">
        <f t="shared" si="8"/>
        <v>0.8363857967298536</v>
      </c>
      <c r="J33" s="33" t="str">
        <f t="shared" si="9"/>
        <v>prawidłowo</v>
      </c>
      <c r="K33" s="1"/>
      <c r="L33" s="1"/>
    </row>
    <row r="34" spans="1:12" s="10" customFormat="1" ht="12.75">
      <c r="A34" s="1"/>
      <c r="B34" s="17" t="s">
        <v>10</v>
      </c>
      <c r="C34" s="33">
        <f t="shared" si="3"/>
        <v>24117.88655599487</v>
      </c>
      <c r="D34" s="33">
        <f t="shared" si="4"/>
        <v>77124.47452462926</v>
      </c>
      <c r="E34" s="33">
        <f t="shared" si="5"/>
        <v>0.9781820227195218</v>
      </c>
      <c r="F34" s="33">
        <f t="shared" si="6"/>
        <v>0.8839869281045751</v>
      </c>
      <c r="G34" s="33">
        <f t="shared" si="6"/>
        <v>0.4931506849315068</v>
      </c>
      <c r="H34" s="33">
        <f t="shared" si="7"/>
        <v>0.8668568023810971</v>
      </c>
      <c r="I34" s="33">
        <f t="shared" si="8"/>
        <v>0.845969114875809</v>
      </c>
      <c r="J34" s="33" t="str">
        <f t="shared" si="9"/>
        <v>prawidłowo</v>
      </c>
      <c r="K34" s="1"/>
      <c r="L34" s="1"/>
    </row>
    <row r="35" spans="1:12" s="10" customFormat="1" ht="12.75">
      <c r="A35" s="1"/>
      <c r="B35" s="17" t="s">
        <v>11</v>
      </c>
      <c r="C35" s="33">
        <f t="shared" si="3"/>
        <v>29610.792069232666</v>
      </c>
      <c r="D35" s="33">
        <f t="shared" si="4"/>
        <v>87439.28215033017</v>
      </c>
      <c r="E35" s="33">
        <f t="shared" si="5"/>
        <v>0.8550494748134141</v>
      </c>
      <c r="F35" s="33">
        <f t="shared" si="6"/>
        <v>0.8735632183908046</v>
      </c>
      <c r="G35" s="33">
        <f t="shared" si="6"/>
        <v>0.5324357405140759</v>
      </c>
      <c r="H35" s="33">
        <f t="shared" si="7"/>
        <v>0.9928929765886287</v>
      </c>
      <c r="I35" s="33">
        <f t="shared" si="8"/>
        <v>0.8576068037562404</v>
      </c>
      <c r="J35" s="33" t="str">
        <f t="shared" si="9"/>
        <v>prawidłowo</v>
      </c>
      <c r="K35" s="1"/>
      <c r="L35" s="1"/>
    </row>
    <row r="36" spans="1:12" s="10" customFormat="1" ht="12.75">
      <c r="A36" s="1"/>
      <c r="B36" s="17" t="s">
        <v>12</v>
      </c>
      <c r="C36" s="33">
        <f t="shared" si="3"/>
        <v>22911.266932025053</v>
      </c>
      <c r="D36" s="33">
        <f t="shared" si="4"/>
        <v>75086.06998598293</v>
      </c>
      <c r="E36" s="33">
        <f t="shared" si="5"/>
        <v>0.866986781291642</v>
      </c>
      <c r="F36" s="33">
        <f t="shared" si="6"/>
        <v>0.9079601990049752</v>
      </c>
      <c r="G36" s="33">
        <f t="shared" si="6"/>
        <v>0.5114503816793893</v>
      </c>
      <c r="H36" s="33">
        <f t="shared" si="7"/>
        <v>0.8825104615664449</v>
      </c>
      <c r="I36" s="33">
        <f t="shared" si="8"/>
        <v>0.8587901894535469</v>
      </c>
      <c r="J36" s="33" t="str">
        <f t="shared" si="9"/>
        <v>prawidłowo</v>
      </c>
      <c r="K36" s="1"/>
      <c r="L36" s="1"/>
    </row>
    <row r="37" spans="1:12" s="10" customFormat="1" ht="12.75">
      <c r="A37" s="1"/>
      <c r="B37" s="17" t="s">
        <v>13</v>
      </c>
      <c r="C37" s="33">
        <f t="shared" si="3"/>
        <v>23453.441593389787</v>
      </c>
      <c r="D37" s="33">
        <f t="shared" si="4"/>
        <v>69521.76052579744</v>
      </c>
      <c r="E37" s="33">
        <f t="shared" si="5"/>
        <v>0.9406466566920676</v>
      </c>
      <c r="F37" s="33">
        <f t="shared" si="6"/>
        <v>0.8874251497005988</v>
      </c>
      <c r="G37" s="33">
        <f t="shared" si="6"/>
        <v>0.515750463248919</v>
      </c>
      <c r="H37" s="33">
        <f t="shared" si="7"/>
        <v>0.9338549231285697</v>
      </c>
      <c r="I37" s="33">
        <f t="shared" si="8"/>
        <v>0.8390899727801074</v>
      </c>
      <c r="J37" s="33" t="str">
        <f t="shared" si="9"/>
        <v>prawidłowo</v>
      </c>
      <c r="K37" s="1"/>
      <c r="L37" s="1"/>
    </row>
    <row r="38" spans="1:12" s="10" customFormat="1" ht="12.75">
      <c r="A38" s="1"/>
      <c r="B38" s="17" t="s">
        <v>14</v>
      </c>
      <c r="C38" s="33">
        <f t="shared" si="3"/>
        <v>26738.64273696018</v>
      </c>
      <c r="D38" s="33">
        <f t="shared" si="4"/>
        <v>81376.19795666191</v>
      </c>
      <c r="E38" s="33">
        <f t="shared" si="5"/>
        <v>0.9508710678829924</v>
      </c>
      <c r="F38" s="33">
        <f t="shared" si="6"/>
        <v>0.9052132701421801</v>
      </c>
      <c r="G38" s="33">
        <f t="shared" si="6"/>
        <v>0.5311516677155443</v>
      </c>
      <c r="H38" s="33">
        <f t="shared" si="7"/>
        <v>0.8621798228217752</v>
      </c>
      <c r="I38" s="33">
        <f t="shared" si="8"/>
        <v>0.8335909937944385</v>
      </c>
      <c r="J38" s="33" t="str">
        <f t="shared" si="9"/>
        <v>prawidłowo</v>
      </c>
      <c r="K38" s="1"/>
      <c r="L38" s="1"/>
    </row>
    <row r="39" spans="1:12" s="10" customFormat="1" ht="12.75">
      <c r="A39" s="1"/>
      <c r="B39" s="17" t="s">
        <v>15</v>
      </c>
      <c r="C39" s="33">
        <f t="shared" si="3"/>
        <v>20110.01609221999</v>
      </c>
      <c r="D39" s="33">
        <f t="shared" si="4"/>
        <v>67734.90233251882</v>
      </c>
      <c r="E39" s="33">
        <f t="shared" si="5"/>
        <v>0.7855573074299155</v>
      </c>
      <c r="F39" s="33">
        <f t="shared" si="6"/>
        <v>0.8953488372093024</v>
      </c>
      <c r="G39" s="33">
        <f t="shared" si="6"/>
        <v>0.5149700598802395</v>
      </c>
      <c r="H39" s="33">
        <f t="shared" si="7"/>
        <v>0.9846117563822888</v>
      </c>
      <c r="I39" s="33">
        <f t="shared" si="8"/>
        <v>0.832497168961298</v>
      </c>
      <c r="J39" s="33" t="str">
        <f t="shared" si="9"/>
        <v>prawidłowo</v>
      </c>
      <c r="K39" s="1"/>
      <c r="L39" s="1"/>
    </row>
    <row r="40" spans="1:12" s="10" customFormat="1" ht="12.75">
      <c r="A40" s="1"/>
      <c r="B40" s="9" t="s">
        <v>16</v>
      </c>
      <c r="C40" s="34">
        <f t="shared" si="3"/>
        <v>27171.365162139078</v>
      </c>
      <c r="D40" s="34">
        <f t="shared" si="4"/>
        <v>76006.50893280182</v>
      </c>
      <c r="E40" s="34">
        <f t="shared" si="5"/>
        <v>0.8940852588385467</v>
      </c>
      <c r="F40" s="34">
        <f t="shared" si="6"/>
        <v>0.9039145907473309</v>
      </c>
      <c r="G40" s="34">
        <f t="shared" si="6"/>
        <v>0.5370624024464052</v>
      </c>
      <c r="H40" s="34">
        <f t="shared" si="7"/>
        <v>0.9744911052116075</v>
      </c>
      <c r="I40" s="34">
        <f t="shared" si="8"/>
        <v>0.8451848678079427</v>
      </c>
      <c r="J40" s="34" t="str">
        <f t="shared" si="9"/>
        <v>prawidłowo</v>
      </c>
      <c r="K40" s="1"/>
      <c r="L40" s="1"/>
    </row>
    <row r="41" spans="1:12" s="10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9" ht="18.75"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</row>
    <row r="43" spans="1:9" ht="12.75">
      <c r="A43" s="31"/>
      <c r="B43" s="17" t="s">
        <v>0</v>
      </c>
      <c r="C43" s="26">
        <v>64388</v>
      </c>
      <c r="D43" s="26">
        <v>963643.5750958368</v>
      </c>
      <c r="E43" s="26">
        <v>1241</v>
      </c>
      <c r="F43" s="26">
        <v>1369</v>
      </c>
      <c r="G43" s="26">
        <v>2496</v>
      </c>
      <c r="H43" s="26">
        <v>2190899</v>
      </c>
      <c r="I43" s="26">
        <v>2555898</v>
      </c>
    </row>
    <row r="44" spans="1:9" ht="12.75">
      <c r="A44" s="31"/>
      <c r="B44" s="17" t="s">
        <v>1</v>
      </c>
      <c r="C44" s="26">
        <v>217454</v>
      </c>
      <c r="D44" s="26">
        <v>2219167.319695792</v>
      </c>
      <c r="E44" s="26">
        <v>2290</v>
      </c>
      <c r="F44" s="26">
        <v>2518</v>
      </c>
      <c r="G44" s="26">
        <v>4412</v>
      </c>
      <c r="H44" s="26">
        <v>4398417</v>
      </c>
      <c r="I44" s="26">
        <v>5188488</v>
      </c>
    </row>
    <row r="45" spans="1:9" ht="12.75">
      <c r="A45" s="31"/>
      <c r="B45" s="17" t="s">
        <v>2</v>
      </c>
      <c r="C45" s="26">
        <v>79280</v>
      </c>
      <c r="D45" s="26">
        <v>1156756.3494878516</v>
      </c>
      <c r="E45" s="26">
        <v>1275</v>
      </c>
      <c r="F45" s="26">
        <v>1395</v>
      </c>
      <c r="G45" s="26">
        <v>2609</v>
      </c>
      <c r="H45" s="26">
        <v>2740317</v>
      </c>
      <c r="I45" s="26">
        <v>3279036</v>
      </c>
    </row>
    <row r="46" spans="1:9" ht="12.75">
      <c r="A46" s="31"/>
      <c r="B46" s="17" t="s">
        <v>3</v>
      </c>
      <c r="C46" s="26">
        <v>133794</v>
      </c>
      <c r="D46" s="26">
        <v>1630607.3506311448</v>
      </c>
      <c r="E46" s="26">
        <v>1766</v>
      </c>
      <c r="F46" s="26">
        <v>1921</v>
      </c>
      <c r="G46" s="26">
        <v>3827</v>
      </c>
      <c r="H46" s="26">
        <v>3997797</v>
      </c>
      <c r="I46" s="26">
        <v>4654115</v>
      </c>
    </row>
    <row r="47" spans="1:9" ht="12.75">
      <c r="A47" s="32"/>
      <c r="B47" s="17" t="s">
        <v>4</v>
      </c>
      <c r="C47" s="26">
        <v>41204</v>
      </c>
      <c r="D47" s="26">
        <v>761876.2349703597</v>
      </c>
      <c r="E47" s="26">
        <v>972</v>
      </c>
      <c r="F47" s="26">
        <v>1074</v>
      </c>
      <c r="G47" s="26">
        <v>1901</v>
      </c>
      <c r="H47" s="26">
        <v>1819681</v>
      </c>
      <c r="I47" s="26">
        <v>2166213</v>
      </c>
    </row>
    <row r="48" spans="1:9" ht="12.75">
      <c r="A48" s="32"/>
      <c r="B48" s="17" t="s">
        <v>5</v>
      </c>
      <c r="C48" s="26">
        <v>40163</v>
      </c>
      <c r="D48" s="26">
        <v>721840.3730271864</v>
      </c>
      <c r="E48" s="26">
        <v>825</v>
      </c>
      <c r="F48" s="26">
        <v>912</v>
      </c>
      <c r="G48" s="26">
        <v>1675</v>
      </c>
      <c r="H48" s="26">
        <v>1744109</v>
      </c>
      <c r="I48" s="26">
        <v>2097338</v>
      </c>
    </row>
    <row r="49" spans="2:9" ht="12.75">
      <c r="B49" s="17" t="s">
        <v>6</v>
      </c>
      <c r="C49" s="26">
        <v>24101</v>
      </c>
      <c r="D49" s="26">
        <v>400933.8942932971</v>
      </c>
      <c r="E49" s="26">
        <v>454</v>
      </c>
      <c r="F49" s="26">
        <v>497</v>
      </c>
      <c r="G49" s="26">
        <v>915</v>
      </c>
      <c r="H49" s="26">
        <v>1004784</v>
      </c>
      <c r="I49" s="26">
        <v>1192660</v>
      </c>
    </row>
    <row r="50" spans="2:9" ht="12.75">
      <c r="B50" s="17" t="s">
        <v>7</v>
      </c>
      <c r="C50" s="26">
        <v>27604</v>
      </c>
      <c r="D50" s="26">
        <v>463594.6720577817</v>
      </c>
      <c r="E50" s="26">
        <v>580</v>
      </c>
      <c r="F50" s="26">
        <v>658</v>
      </c>
      <c r="G50" s="26">
        <v>1169</v>
      </c>
      <c r="H50" s="26">
        <v>1082463</v>
      </c>
      <c r="I50" s="26">
        <v>1275550</v>
      </c>
    </row>
    <row r="51" spans="2:9" ht="12.75">
      <c r="B51" s="17" t="s">
        <v>8</v>
      </c>
      <c r="C51" s="26">
        <v>24489</v>
      </c>
      <c r="D51" s="26">
        <v>320374.7851037084</v>
      </c>
      <c r="E51" s="26">
        <v>437</v>
      </c>
      <c r="F51" s="26">
        <v>484</v>
      </c>
      <c r="G51" s="26">
        <v>907</v>
      </c>
      <c r="H51" s="26">
        <v>848815</v>
      </c>
      <c r="I51" s="26">
        <v>1008481</v>
      </c>
    </row>
    <row r="52" spans="2:9" ht="12.75">
      <c r="B52" s="17" t="s">
        <v>9</v>
      </c>
      <c r="C52" s="26">
        <v>97115</v>
      </c>
      <c r="D52" s="26">
        <v>1319845.0710321998</v>
      </c>
      <c r="E52" s="26">
        <v>1312</v>
      </c>
      <c r="F52" s="26">
        <v>1430</v>
      </c>
      <c r="G52" s="26">
        <v>2628</v>
      </c>
      <c r="H52" s="26">
        <v>2832740</v>
      </c>
      <c r="I52" s="26">
        <v>3386882</v>
      </c>
    </row>
    <row r="53" spans="1:9" ht="12.75">
      <c r="A53" s="32"/>
      <c r="B53" s="17" t="s">
        <v>10</v>
      </c>
      <c r="C53" s="26">
        <v>40814</v>
      </c>
      <c r="D53" s="26">
        <v>529196.4742912613</v>
      </c>
      <c r="E53" s="26">
        <v>541</v>
      </c>
      <c r="F53" s="26">
        <v>612</v>
      </c>
      <c r="G53" s="26">
        <v>1241</v>
      </c>
      <c r="H53" s="26">
        <v>1431609</v>
      </c>
      <c r="I53" s="26">
        <v>1692271</v>
      </c>
    </row>
    <row r="54" spans="2:9" ht="12.75">
      <c r="B54" s="17" t="s">
        <v>11</v>
      </c>
      <c r="C54" s="26">
        <v>85232</v>
      </c>
      <c r="D54" s="26">
        <v>974756.4012872921</v>
      </c>
      <c r="E54" s="26">
        <v>1140</v>
      </c>
      <c r="F54" s="26">
        <v>1305</v>
      </c>
      <c r="G54" s="26">
        <v>2451</v>
      </c>
      <c r="H54" s="26">
        <v>2468544</v>
      </c>
      <c r="I54" s="26">
        <v>2878410</v>
      </c>
    </row>
    <row r="55" spans="2:9" ht="12.75">
      <c r="B55" s="17" t="s">
        <v>12</v>
      </c>
      <c r="C55" s="26">
        <v>23761</v>
      </c>
      <c r="D55" s="26">
        <v>316450.1751714493</v>
      </c>
      <c r="E55" s="26">
        <v>365</v>
      </c>
      <c r="F55" s="26">
        <v>402</v>
      </c>
      <c r="G55" s="26">
        <v>786</v>
      </c>
      <c r="H55" s="26">
        <v>890641</v>
      </c>
      <c r="I55" s="26">
        <v>1037088</v>
      </c>
    </row>
    <row r="56" spans="2:9" ht="12.75">
      <c r="B56" s="17" t="s">
        <v>13</v>
      </c>
      <c r="C56" s="26">
        <v>48458</v>
      </c>
      <c r="D56" s="26">
        <v>697019.1726088221</v>
      </c>
      <c r="E56" s="26">
        <v>741</v>
      </c>
      <c r="F56" s="26">
        <v>835</v>
      </c>
      <c r="G56" s="26">
        <v>1619</v>
      </c>
      <c r="H56" s="26">
        <v>1733674</v>
      </c>
      <c r="I56" s="26">
        <v>2066136</v>
      </c>
    </row>
    <row r="57" spans="2:9" ht="12.75">
      <c r="B57" s="17" t="s">
        <v>14</v>
      </c>
      <c r="C57" s="26">
        <v>59117</v>
      </c>
      <c r="D57" s="26">
        <v>726465.4958626062</v>
      </c>
      <c r="E57" s="26">
        <v>764</v>
      </c>
      <c r="F57" s="26">
        <v>844</v>
      </c>
      <c r="G57" s="26">
        <v>1589</v>
      </c>
      <c r="H57" s="26">
        <v>1843003</v>
      </c>
      <c r="I57" s="26">
        <v>2210920</v>
      </c>
    </row>
    <row r="58" spans="2:9" ht="12.75">
      <c r="B58" s="17" t="s">
        <v>15</v>
      </c>
      <c r="C58" s="26">
        <v>28680</v>
      </c>
      <c r="D58" s="26">
        <v>423415.38870472444</v>
      </c>
      <c r="E58" s="26">
        <v>539</v>
      </c>
      <c r="F58" s="26">
        <v>602</v>
      </c>
      <c r="G58" s="26">
        <v>1169</v>
      </c>
      <c r="H58" s="26">
        <v>1187270</v>
      </c>
      <c r="I58" s="26">
        <v>1426155</v>
      </c>
    </row>
    <row r="59" spans="2:9" ht="12.75">
      <c r="B59" s="9" t="s">
        <v>16</v>
      </c>
      <c r="C59" s="26">
        <v>1035654</v>
      </c>
      <c r="D59" s="26">
        <v>13625859.344699452</v>
      </c>
      <c r="E59" s="26">
        <v>15240</v>
      </c>
      <c r="F59" s="26">
        <v>16860</v>
      </c>
      <c r="G59" s="26">
        <v>31393</v>
      </c>
      <c r="H59" s="26">
        <v>32214763</v>
      </c>
      <c r="I59" s="26">
        <v>38115641</v>
      </c>
    </row>
    <row r="60" ht="12.75"/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L60"/>
  <sheetViews>
    <sheetView showGridLines="0" workbookViewId="0" topLeftCell="A1">
      <selection activeCell="A22" sqref="A22"/>
    </sheetView>
  </sheetViews>
  <sheetFormatPr defaultColWidth="0" defaultRowHeight="12.75" zeroHeight="1"/>
  <cols>
    <col min="1" max="1" width="14.851562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1" width="11.421875" style="10" customWidth="1"/>
    <col min="12" max="14" width="0" style="10" hidden="1" customWidth="1"/>
    <col min="15" max="16384" width="11.421875" style="10" hidden="1" customWidth="1"/>
  </cols>
  <sheetData>
    <row r="1" spans="1:1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21">
      <c r="A2" s="51">
        <v>2006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ht="12.75">
      <c r="A5" s="1"/>
      <c r="B5" s="6" t="s">
        <v>0</v>
      </c>
      <c r="C5" s="23">
        <f>(C24-C$40)/C$40</f>
        <v>-0.07548488122769342</v>
      </c>
      <c r="D5" s="23">
        <f>(D24-D$40)/D$40</f>
        <v>-0.12105639460596762</v>
      </c>
      <c r="E5" s="24">
        <f>(E24-E$40)/E$40</f>
        <v>-0.08406776641440494</v>
      </c>
      <c r="F5" s="23">
        <f aca="true" t="shared" si="0" ref="F5:I20">(F24-F$40)/F$40</f>
        <v>0.004035467042564754</v>
      </c>
      <c r="G5" s="24">
        <f>(G24-G$40)/G$40</f>
        <v>0.00779904161913504</v>
      </c>
      <c r="H5" s="24">
        <f>(H24-H$40)/H$40</f>
        <v>0.11819320777210891</v>
      </c>
      <c r="I5" s="24">
        <f>(I24-I$40)/I$40</f>
        <v>0.014962083898513888</v>
      </c>
      <c r="J5" s="24">
        <f>C5-SUM(D5:I5)</f>
        <v>-0.015350520539643434</v>
      </c>
      <c r="K5" s="1"/>
      <c r="L5" s="1"/>
    </row>
    <row r="6" spans="1:12" ht="12.75">
      <c r="A6" s="1"/>
      <c r="B6" s="6" t="s">
        <v>1</v>
      </c>
      <c r="C6" s="23">
        <f aca="true" t="shared" si="1" ref="C6:E20">(C25-C$40)/C$40</f>
        <v>0.5413129203021438</v>
      </c>
      <c r="D6" s="23">
        <f t="shared" si="1"/>
        <v>0.2881820538787056</v>
      </c>
      <c r="E6" s="24">
        <f t="shared" si="1"/>
        <v>0.10523382919068129</v>
      </c>
      <c r="F6" s="23">
        <f t="shared" si="0"/>
        <v>0.018577450633916026</v>
      </c>
      <c r="G6" s="24">
        <f t="shared" si="0"/>
        <v>0.05284794740690243</v>
      </c>
      <c r="H6" s="24">
        <f t="shared" si="0"/>
        <v>0.004898940101723776</v>
      </c>
      <c r="I6" s="24">
        <f t="shared" si="0"/>
        <v>0.0045632922730191065</v>
      </c>
      <c r="J6" s="24">
        <f aca="true" t="shared" si="2" ref="J6:J20">C6-SUM(D6:I6)</f>
        <v>0.06700940681719564</v>
      </c>
      <c r="K6" s="1"/>
      <c r="L6" s="1"/>
    </row>
    <row r="7" spans="1:12" ht="12.75">
      <c r="A7" s="1"/>
      <c r="B7" s="6" t="s">
        <v>2</v>
      </c>
      <c r="C7" s="23">
        <f t="shared" si="1"/>
        <v>-0.10030254632860262</v>
      </c>
      <c r="D7" s="23">
        <f t="shared" si="1"/>
        <v>-0.09266532886510126</v>
      </c>
      <c r="E7" s="24">
        <f t="shared" si="1"/>
        <v>-0.04934491460030021</v>
      </c>
      <c r="F7" s="23">
        <f t="shared" si="0"/>
        <v>0.015315263917606545</v>
      </c>
      <c r="G7" s="24">
        <f t="shared" si="0"/>
        <v>0.017544315967046524</v>
      </c>
      <c r="H7" s="24">
        <f t="shared" si="0"/>
        <v>0.022109325127046223</v>
      </c>
      <c r="I7" s="24">
        <f t="shared" si="0"/>
        <v>-0.012233232500866142</v>
      </c>
      <c r="J7" s="24">
        <f t="shared" si="2"/>
        <v>-0.001027975374034304</v>
      </c>
      <c r="K7" s="1"/>
      <c r="L7" s="1"/>
    </row>
    <row r="8" spans="1:12" ht="12.75">
      <c r="A8" s="1"/>
      <c r="B8" s="6" t="s">
        <v>3</v>
      </c>
      <c r="C8" s="23">
        <f t="shared" si="1"/>
        <v>0.062775566020693</v>
      </c>
      <c r="D8" s="23">
        <f t="shared" si="1"/>
        <v>0.08515359099313136</v>
      </c>
      <c r="E8" s="24">
        <f t="shared" si="1"/>
        <v>0.027180224045991148</v>
      </c>
      <c r="F8" s="23">
        <f t="shared" si="0"/>
        <v>-0.0021081254624727283</v>
      </c>
      <c r="G8" s="24">
        <f t="shared" si="0"/>
        <v>-0.055052691715433116</v>
      </c>
      <c r="H8" s="24">
        <f t="shared" si="0"/>
        <v>-0.005881839380423733</v>
      </c>
      <c r="I8" s="24">
        <f t="shared" si="0"/>
        <v>0.01712566634583352</v>
      </c>
      <c r="J8" s="24">
        <f t="shared" si="2"/>
        <v>-0.0036412588059334533</v>
      </c>
      <c r="K8" s="1"/>
      <c r="L8" s="1"/>
    </row>
    <row r="9" spans="1:12" ht="12.75">
      <c r="A9" s="1"/>
      <c r="B9" s="6" t="s">
        <v>4</v>
      </c>
      <c r="C9" s="23">
        <f t="shared" si="1"/>
        <v>-0.3086631693480206</v>
      </c>
      <c r="D9" s="23">
        <f t="shared" si="1"/>
        <v>-0.30568490046179886</v>
      </c>
      <c r="E9" s="24">
        <f t="shared" si="1"/>
        <v>-0.09498824427327002</v>
      </c>
      <c r="F9" s="23">
        <f t="shared" si="0"/>
        <v>0.013391733880564968</v>
      </c>
      <c r="G9" s="24">
        <f t="shared" si="0"/>
        <v>0.03500673042862192</v>
      </c>
      <c r="H9" s="24">
        <f t="shared" si="0"/>
        <v>0.056837393024865214</v>
      </c>
      <c r="I9" s="24">
        <f t="shared" si="0"/>
        <v>-0.007455102280738617</v>
      </c>
      <c r="J9" s="24">
        <f t="shared" si="2"/>
        <v>-0.005770779666265269</v>
      </c>
      <c r="K9" s="1"/>
      <c r="L9" s="1"/>
    </row>
    <row r="10" spans="1:12" ht="12.75">
      <c r="A10" s="1"/>
      <c r="B10" s="6" t="s">
        <v>5</v>
      </c>
      <c r="C10" s="23">
        <f t="shared" si="1"/>
        <v>-0.28537735599827874</v>
      </c>
      <c r="D10" s="23">
        <f t="shared" si="1"/>
        <v>-0.2621785517000381</v>
      </c>
      <c r="E10" s="24">
        <f t="shared" si="1"/>
        <v>-0.008131885536512007</v>
      </c>
      <c r="F10" s="23">
        <f t="shared" si="0"/>
        <v>0.0043970097247931945</v>
      </c>
      <c r="G10" s="24">
        <f t="shared" si="0"/>
        <v>-0.00018556071635300107</v>
      </c>
      <c r="H10" s="24">
        <f t="shared" si="0"/>
        <v>-0.00869656199462494</v>
      </c>
      <c r="I10" s="24">
        <f t="shared" si="0"/>
        <v>-0.019065203864763985</v>
      </c>
      <c r="J10" s="24">
        <f t="shared" si="2"/>
        <v>0.008483398089220162</v>
      </c>
      <c r="K10" s="1"/>
      <c r="L10" s="1"/>
    </row>
    <row r="11" spans="1:12" ht="12.75">
      <c r="A11" s="1"/>
      <c r="B11" s="6" t="s">
        <v>6</v>
      </c>
      <c r="C11" s="23">
        <f t="shared" si="1"/>
        <v>-0.27150266275499496</v>
      </c>
      <c r="D11" s="23">
        <f t="shared" si="1"/>
        <v>-0.2275135588574678</v>
      </c>
      <c r="E11" s="24">
        <f t="shared" si="1"/>
        <v>0.025538891394460948</v>
      </c>
      <c r="F11" s="23">
        <f t="shared" si="0"/>
        <v>0.03091130045877732</v>
      </c>
      <c r="G11" s="24">
        <f t="shared" si="0"/>
        <v>-0.0014435300475494086</v>
      </c>
      <c r="H11" s="24">
        <f t="shared" si="0"/>
        <v>-0.10188332193605161</v>
      </c>
      <c r="I11" s="24">
        <f t="shared" si="0"/>
        <v>-0.005377505268475084</v>
      </c>
      <c r="J11" s="24">
        <f t="shared" si="2"/>
        <v>0.008265061501310678</v>
      </c>
      <c r="K11" s="1"/>
      <c r="L11" s="1"/>
    </row>
    <row r="12" spans="1:12" ht="12.75">
      <c r="A12" s="1"/>
      <c r="B12" s="6" t="s">
        <v>7</v>
      </c>
      <c r="C12" s="23">
        <f t="shared" si="1"/>
        <v>-0.21849756523075586</v>
      </c>
      <c r="D12" s="23">
        <f t="shared" si="1"/>
        <v>-0.23641323791044114</v>
      </c>
      <c r="E12" s="24">
        <f t="shared" si="1"/>
        <v>-0.07496762518823456</v>
      </c>
      <c r="F12" s="23">
        <f t="shared" si="0"/>
        <v>-0.018571188951854656</v>
      </c>
      <c r="G12" s="24">
        <f t="shared" si="0"/>
        <v>0.017115650272686515</v>
      </c>
      <c r="H12" s="24">
        <f t="shared" si="0"/>
        <v>0.10528754662262796</v>
      </c>
      <c r="I12" s="24">
        <f t="shared" si="0"/>
        <v>0.0027913874987480795</v>
      </c>
      <c r="J12" s="24">
        <f t="shared" si="2"/>
        <v>-0.013740097574288068</v>
      </c>
      <c r="K12" s="1"/>
      <c r="L12" s="1"/>
    </row>
    <row r="13" spans="1:12" ht="12.75">
      <c r="A13" s="1"/>
      <c r="B13" s="6" t="s">
        <v>8</v>
      </c>
      <c r="C13" s="23">
        <f t="shared" si="1"/>
        <v>-0.10018737577106603</v>
      </c>
      <c r="D13" s="23">
        <f t="shared" si="1"/>
        <v>0.017062039984332648</v>
      </c>
      <c r="E13" s="24">
        <f t="shared" si="1"/>
        <v>-0.18296221095170437</v>
      </c>
      <c r="F13" s="23">
        <f t="shared" si="0"/>
        <v>-0.0037579548913145603</v>
      </c>
      <c r="G13" s="24">
        <f t="shared" si="0"/>
        <v>-0.017642775613020113</v>
      </c>
      <c r="H13" s="24">
        <f t="shared" si="0"/>
        <v>0.11083017924640862</v>
      </c>
      <c r="I13" s="24">
        <f t="shared" si="0"/>
        <v>-0.003951438227180482</v>
      </c>
      <c r="J13" s="24">
        <f t="shared" si="2"/>
        <v>-0.01976521531858777</v>
      </c>
      <c r="K13" s="1"/>
      <c r="L13" s="1"/>
    </row>
    <row r="14" spans="1:12" ht="12.75">
      <c r="A14" s="1"/>
      <c r="B14" s="6" t="s">
        <v>9</v>
      </c>
      <c r="C14" s="23">
        <f t="shared" si="1"/>
        <v>0.06309500959366725</v>
      </c>
      <c r="D14" s="23">
        <f t="shared" si="1"/>
        <v>-0.023450786272013607</v>
      </c>
      <c r="E14" s="24">
        <f t="shared" si="1"/>
        <v>0.08876179761572615</v>
      </c>
      <c r="F14" s="23">
        <f t="shared" si="0"/>
        <v>0.012669820342568961</v>
      </c>
      <c r="G14" s="24">
        <f t="shared" si="0"/>
        <v>0.02361007776611971</v>
      </c>
      <c r="H14" s="24">
        <f t="shared" si="0"/>
        <v>-0.025580308878888815</v>
      </c>
      <c r="I14" s="24">
        <f t="shared" si="0"/>
        <v>-0.010087977265785456</v>
      </c>
      <c r="J14" s="24">
        <f t="shared" si="2"/>
        <v>-0.002827613714059679</v>
      </c>
      <c r="K14" s="1"/>
      <c r="L14" s="1"/>
    </row>
    <row r="15" spans="1:12" ht="12.75">
      <c r="A15" s="1"/>
      <c r="B15" s="6" t="s">
        <v>10</v>
      </c>
      <c r="C15" s="23">
        <f t="shared" si="1"/>
        <v>-0.09948607074868825</v>
      </c>
      <c r="D15" s="23">
        <f t="shared" si="1"/>
        <v>0.028467217063696728</v>
      </c>
      <c r="E15" s="24">
        <f t="shared" si="1"/>
        <v>0.04675578200060495</v>
      </c>
      <c r="F15" s="23">
        <f t="shared" si="0"/>
        <v>-0.039548293310135665</v>
      </c>
      <c r="G15" s="24">
        <f t="shared" si="0"/>
        <v>-0.05830860852403621</v>
      </c>
      <c r="H15" s="24">
        <f t="shared" si="0"/>
        <v>-0.07591563439152148</v>
      </c>
      <c r="I15" s="24">
        <f t="shared" si="0"/>
        <v>0.0008266426898105392</v>
      </c>
      <c r="J15" s="24">
        <f t="shared" si="2"/>
        <v>-0.0017631762771071202</v>
      </c>
      <c r="K15" s="1"/>
      <c r="L15" s="1"/>
    </row>
    <row r="16" spans="1:12" ht="12.75">
      <c r="A16" s="1"/>
      <c r="B16" s="6" t="s">
        <v>11</v>
      </c>
      <c r="C16" s="23">
        <f t="shared" si="1"/>
        <v>0.07497366292514311</v>
      </c>
      <c r="D16" s="23">
        <f t="shared" si="1"/>
        <v>0.14936763427838257</v>
      </c>
      <c r="E16" s="24">
        <f t="shared" si="1"/>
        <v>-0.061968997236674754</v>
      </c>
      <c r="F16" s="23">
        <f t="shared" si="0"/>
        <v>-0.03785770045625307</v>
      </c>
      <c r="G16" s="24">
        <f t="shared" si="0"/>
        <v>0.002152052673824156</v>
      </c>
      <c r="H16" s="24">
        <f t="shared" si="0"/>
        <v>0.01810056802449272</v>
      </c>
      <c r="I16" s="24">
        <f t="shared" si="0"/>
        <v>0.01568271059624631</v>
      </c>
      <c r="J16" s="24">
        <f t="shared" si="2"/>
        <v>-0.010502604954874803</v>
      </c>
      <c r="K16" s="1"/>
      <c r="L16" s="1"/>
    </row>
    <row r="17" spans="1:12" ht="12.75">
      <c r="A17" s="1"/>
      <c r="B17" s="6" t="s">
        <v>12</v>
      </c>
      <c r="C17" s="23">
        <f t="shared" si="1"/>
        <v>-0.18042491868100952</v>
      </c>
      <c r="D17" s="23">
        <f t="shared" si="1"/>
        <v>-0.038644295166446595</v>
      </c>
      <c r="E17" s="24">
        <f t="shared" si="1"/>
        <v>-0.04225766263669866</v>
      </c>
      <c r="F17" s="23">
        <f t="shared" si="0"/>
        <v>0.004990698848261699</v>
      </c>
      <c r="G17" s="24">
        <f t="shared" si="0"/>
        <v>-0.021625108187166536</v>
      </c>
      <c r="H17" s="24">
        <f t="shared" si="0"/>
        <v>-0.10796995534260688</v>
      </c>
      <c r="I17" s="24">
        <f t="shared" si="0"/>
        <v>0.014866993688701756</v>
      </c>
      <c r="J17" s="24">
        <f t="shared" si="2"/>
        <v>0.010214410114945699</v>
      </c>
      <c r="K17" s="1"/>
      <c r="L17" s="1"/>
    </row>
    <row r="18" spans="1:12" ht="12.75">
      <c r="A18" s="1"/>
      <c r="B18" s="6" t="s">
        <v>13</v>
      </c>
      <c r="C18" s="23">
        <f t="shared" si="1"/>
        <v>-0.13428534971412864</v>
      </c>
      <c r="D18" s="23">
        <f t="shared" si="1"/>
        <v>-0.07978195896123273</v>
      </c>
      <c r="E18" s="24">
        <f t="shared" si="1"/>
        <v>0.02349843906384594</v>
      </c>
      <c r="F18" s="23">
        <f t="shared" si="0"/>
        <v>-0.026731070046619006</v>
      </c>
      <c r="G18" s="24">
        <f t="shared" si="0"/>
        <v>-0.022247110584148008</v>
      </c>
      <c r="H18" s="24">
        <f t="shared" si="0"/>
        <v>-0.026844483140178624</v>
      </c>
      <c r="I18" s="24">
        <f t="shared" si="0"/>
        <v>-0.00744947720033987</v>
      </c>
      <c r="J18" s="24">
        <f t="shared" si="2"/>
        <v>0.005270311154543655</v>
      </c>
      <c r="K18" s="1"/>
      <c r="L18" s="1"/>
    </row>
    <row r="19" spans="1:12" ht="12.75">
      <c r="A19" s="1"/>
      <c r="B19" s="6" t="s">
        <v>14</v>
      </c>
      <c r="C19" s="23">
        <f t="shared" si="1"/>
        <v>-0.013903987018860238</v>
      </c>
      <c r="D19" s="23">
        <f t="shared" si="1"/>
        <v>0.07539686582110379</v>
      </c>
      <c r="E19" s="24">
        <f t="shared" si="1"/>
        <v>0.09859806379581472</v>
      </c>
      <c r="F19" s="23">
        <f t="shared" si="0"/>
        <v>0.005077751730028836</v>
      </c>
      <c r="G19" s="24">
        <f t="shared" si="0"/>
        <v>-0.02305285015112945</v>
      </c>
      <c r="H19" s="24">
        <f t="shared" si="0"/>
        <v>-0.13885212464081476</v>
      </c>
      <c r="I19" s="24">
        <f t="shared" si="0"/>
        <v>-0.012895474681052507</v>
      </c>
      <c r="J19" s="24">
        <f t="shared" si="2"/>
        <v>-0.01817621889281086</v>
      </c>
      <c r="K19" s="1"/>
      <c r="L19" s="1"/>
    </row>
    <row r="20" spans="1:12" ht="12.75">
      <c r="A20" s="1"/>
      <c r="B20" s="6" t="s">
        <v>15</v>
      </c>
      <c r="C20" s="23">
        <f t="shared" si="1"/>
        <v>-0.252927203135707</v>
      </c>
      <c r="D20" s="23">
        <f t="shared" si="1"/>
        <v>-0.1023176743672177</v>
      </c>
      <c r="E20" s="24">
        <f t="shared" si="1"/>
        <v>-0.10702334896977801</v>
      </c>
      <c r="F20" s="23">
        <f t="shared" si="0"/>
        <v>-0.025094087562665658</v>
      </c>
      <c r="G20" s="24">
        <f t="shared" si="0"/>
        <v>-0.047400175733289626</v>
      </c>
      <c r="H20" s="24">
        <f t="shared" si="0"/>
        <v>0.020040994147809223</v>
      </c>
      <c r="I20" s="24">
        <f t="shared" si="0"/>
        <v>-0.016194337908753048</v>
      </c>
      <c r="J20" s="24">
        <f t="shared" si="2"/>
        <v>0.025061427258187774</v>
      </c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ht="18.75" customHeight="1">
      <c r="A24" s="1"/>
      <c r="B24" s="17" t="s">
        <v>0</v>
      </c>
      <c r="C24" s="33">
        <f>C43/I43*1000000</f>
        <v>22624.910470665163</v>
      </c>
      <c r="D24" s="33">
        <f>C43/D43*1000000</f>
        <v>62259.57273023002</v>
      </c>
      <c r="E24" s="33">
        <f>D43/E43/1000</f>
        <v>0.826726380354387</v>
      </c>
      <c r="F24" s="33">
        <f>E43/F43</f>
        <v>0.8650306748466258</v>
      </c>
      <c r="G24" s="33">
        <f>F43/G43</f>
        <v>0.5442404006677797</v>
      </c>
      <c r="H24" s="33">
        <f>G43/H43*1000</f>
        <v>1.0924835671503506</v>
      </c>
      <c r="I24" s="33">
        <f>H43/I43</f>
        <v>0.8546370934744708</v>
      </c>
      <c r="J24" s="33" t="str">
        <f>IF(PRODUCT(D24:I24)-C24&lt;0.0001,"prawidłowo","nieprawidłowo")</f>
        <v>prawidłowo</v>
      </c>
      <c r="K24" s="1"/>
      <c r="L24" s="1"/>
    </row>
    <row r="25" spans="1:12" ht="12.75">
      <c r="A25" s="1"/>
      <c r="B25" s="17" t="s">
        <v>1</v>
      </c>
      <c r="C25" s="33">
        <f aca="true" t="shared" si="3" ref="C25:C40">C44/I44*1000000</f>
        <v>37719.304012489505</v>
      </c>
      <c r="D25" s="33">
        <f aca="true" t="shared" si="4" ref="D25:D40">C44/D44*1000000</f>
        <v>91247.79312466102</v>
      </c>
      <c r="E25" s="33">
        <f aca="true" t="shared" si="5" ref="E25:E40">D44/E44/1000</f>
        <v>0.9975912295116774</v>
      </c>
      <c r="F25" s="33">
        <f aca="true" t="shared" si="6" ref="F25:G40">E44/F44</f>
        <v>0.8775593775593775</v>
      </c>
      <c r="G25" s="33">
        <f t="shared" si="6"/>
        <v>0.5685681024447031</v>
      </c>
      <c r="H25" s="33">
        <f aca="true" t="shared" si="7" ref="H25:H40">G44/H44*1000</f>
        <v>0.9817941757089261</v>
      </c>
      <c r="I25" s="33">
        <f aca="true" t="shared" si="8" ref="I25:I40">H44/I44</f>
        <v>0.8458809111584542</v>
      </c>
      <c r="J25" s="33" t="str">
        <f aca="true" t="shared" si="9" ref="J25:J40">IF(PRODUCT(D25:I25)-C25&lt;0.0001,"prawidłowo","nieprawidłowo")</f>
        <v>prawidłowo</v>
      </c>
      <c r="K25" s="1"/>
      <c r="L25" s="1"/>
    </row>
    <row r="26" spans="1:12" ht="12.75">
      <c r="A26" s="1"/>
      <c r="B26" s="17" t="s">
        <v>2</v>
      </c>
      <c r="C26" s="33">
        <f t="shared" si="3"/>
        <v>22017.567832780936</v>
      </c>
      <c r="D26" s="33">
        <f t="shared" si="4"/>
        <v>64270.64103032851</v>
      </c>
      <c r="E26" s="33">
        <f t="shared" si="5"/>
        <v>0.8580674518258867</v>
      </c>
      <c r="F26" s="33">
        <f t="shared" si="6"/>
        <v>0.8747488278633624</v>
      </c>
      <c r="G26" s="33">
        <f t="shared" si="6"/>
        <v>0.5495031284504969</v>
      </c>
      <c r="H26" s="33">
        <f t="shared" si="7"/>
        <v>0.9986088573702077</v>
      </c>
      <c r="I26" s="33">
        <f t="shared" si="8"/>
        <v>0.8317375915793747</v>
      </c>
      <c r="J26" s="33" t="str">
        <f t="shared" si="9"/>
        <v>prawidłowo</v>
      </c>
      <c r="K26" s="1"/>
      <c r="L26" s="1"/>
    </row>
    <row r="27" spans="1:12" ht="12.75">
      <c r="A27" s="1"/>
      <c r="B27" s="17" t="s">
        <v>3</v>
      </c>
      <c r="C27" s="33">
        <f t="shared" si="3"/>
        <v>26008.446528769666</v>
      </c>
      <c r="D27" s="33">
        <f t="shared" si="4"/>
        <v>76866.36378862931</v>
      </c>
      <c r="E27" s="33">
        <f t="shared" si="5"/>
        <v>0.9271395387765791</v>
      </c>
      <c r="F27" s="33">
        <f t="shared" si="6"/>
        <v>0.8597376387487387</v>
      </c>
      <c r="G27" s="33">
        <f t="shared" si="6"/>
        <v>0.5102986611740473</v>
      </c>
      <c r="H27" s="33">
        <f t="shared" si="7"/>
        <v>0.9712612692814367</v>
      </c>
      <c r="I27" s="33">
        <f t="shared" si="8"/>
        <v>0.8564589130710879</v>
      </c>
      <c r="J27" s="33" t="str">
        <f t="shared" si="9"/>
        <v>prawidłowo</v>
      </c>
      <c r="K27" s="1"/>
      <c r="L27" s="1"/>
    </row>
    <row r="28" spans="1:12" ht="12.75">
      <c r="A28" s="1"/>
      <c r="B28" s="17" t="s">
        <v>4</v>
      </c>
      <c r="C28" s="33">
        <f t="shared" si="3"/>
        <v>16918.526891529043</v>
      </c>
      <c r="D28" s="33">
        <f t="shared" si="4"/>
        <v>49181.49602785543</v>
      </c>
      <c r="E28" s="33">
        <f t="shared" si="5"/>
        <v>0.8168694861421842</v>
      </c>
      <c r="F28" s="33">
        <f t="shared" si="6"/>
        <v>0.8730916030534351</v>
      </c>
      <c r="G28" s="33">
        <f t="shared" si="6"/>
        <v>0.5589333333333333</v>
      </c>
      <c r="H28" s="33">
        <f t="shared" si="7"/>
        <v>1.0325384531087118</v>
      </c>
      <c r="I28" s="33">
        <f t="shared" si="8"/>
        <v>0.8357609609134163</v>
      </c>
      <c r="J28" s="33" t="str">
        <f t="shared" si="9"/>
        <v>prawidłowo</v>
      </c>
      <c r="K28" s="1"/>
      <c r="L28" s="1"/>
    </row>
    <row r="29" spans="1:12" ht="12.75">
      <c r="A29" s="1"/>
      <c r="B29" s="17" t="s">
        <v>5</v>
      </c>
      <c r="C29" s="33">
        <f t="shared" si="3"/>
        <v>17488.381760937926</v>
      </c>
      <c r="D29" s="33">
        <f t="shared" si="4"/>
        <v>52263.248563895875</v>
      </c>
      <c r="E29" s="33">
        <f t="shared" si="5"/>
        <v>0.8952665994178048</v>
      </c>
      <c r="F29" s="33">
        <f t="shared" si="6"/>
        <v>0.8653421633554084</v>
      </c>
      <c r="G29" s="33">
        <f t="shared" si="6"/>
        <v>0.5399284862932062</v>
      </c>
      <c r="H29" s="33">
        <f t="shared" si="7"/>
        <v>0.9685112631280028</v>
      </c>
      <c r="I29" s="33">
        <f t="shared" si="8"/>
        <v>0.825984809045159</v>
      </c>
      <c r="J29" s="33" t="str">
        <f t="shared" si="9"/>
        <v>prawidłowo</v>
      </c>
      <c r="K29" s="1"/>
      <c r="L29" s="1"/>
    </row>
    <row r="30" spans="1:12" ht="12.75">
      <c r="A30" s="1"/>
      <c r="B30" s="17" t="s">
        <v>6</v>
      </c>
      <c r="C30" s="33">
        <f t="shared" si="3"/>
        <v>17827.92590257846</v>
      </c>
      <c r="D30" s="33">
        <f t="shared" si="4"/>
        <v>54718.72765246308</v>
      </c>
      <c r="E30" s="33">
        <f t="shared" si="5"/>
        <v>0.9256580612696187</v>
      </c>
      <c r="F30" s="33">
        <f t="shared" si="6"/>
        <v>0.8881856540084389</v>
      </c>
      <c r="G30" s="33">
        <f t="shared" si="6"/>
        <v>0.5392491467576792</v>
      </c>
      <c r="H30" s="33">
        <f t="shared" si="7"/>
        <v>0.8774670650373797</v>
      </c>
      <c r="I30" s="33">
        <f t="shared" si="8"/>
        <v>0.8375103774681235</v>
      </c>
      <c r="J30" s="33" t="str">
        <f t="shared" si="9"/>
        <v>prawidłowo</v>
      </c>
      <c r="K30" s="1"/>
      <c r="L30" s="1"/>
    </row>
    <row r="31" spans="1:12" ht="12.75">
      <c r="A31" s="1"/>
      <c r="B31" s="17" t="s">
        <v>7</v>
      </c>
      <c r="C31" s="33">
        <f t="shared" si="3"/>
        <v>19125.07676752839</v>
      </c>
      <c r="D31" s="33">
        <f t="shared" si="4"/>
        <v>54088.32291218865</v>
      </c>
      <c r="E31" s="33">
        <f t="shared" si="5"/>
        <v>0.8349402269041192</v>
      </c>
      <c r="F31" s="33">
        <f t="shared" si="6"/>
        <v>0.8455538221528861</v>
      </c>
      <c r="G31" s="33">
        <f t="shared" si="6"/>
        <v>0.5492716366752356</v>
      </c>
      <c r="H31" s="33">
        <f t="shared" si="7"/>
        <v>1.0798746346054016</v>
      </c>
      <c r="I31" s="33">
        <f t="shared" si="8"/>
        <v>0.8443888992200576</v>
      </c>
      <c r="J31" s="33" t="str">
        <f t="shared" si="9"/>
        <v>prawidłowo</v>
      </c>
      <c r="K31" s="1"/>
      <c r="L31" s="1"/>
    </row>
    <row r="32" spans="1:12" ht="12.75">
      <c r="A32" s="1"/>
      <c r="B32" s="17" t="s">
        <v>8</v>
      </c>
      <c r="C32" s="33">
        <f t="shared" si="3"/>
        <v>22020.3863086503</v>
      </c>
      <c r="D32" s="33">
        <f t="shared" si="4"/>
        <v>72043.12957163315</v>
      </c>
      <c r="E32" s="33">
        <f t="shared" si="5"/>
        <v>0.7374636126827885</v>
      </c>
      <c r="F32" s="33">
        <f t="shared" si="6"/>
        <v>0.8583162217659137</v>
      </c>
      <c r="G32" s="33">
        <f t="shared" si="6"/>
        <v>0.5305010893246187</v>
      </c>
      <c r="H32" s="33">
        <f t="shared" si="7"/>
        <v>1.0852898303141076</v>
      </c>
      <c r="I32" s="33">
        <f t="shared" si="8"/>
        <v>0.8387111807400944</v>
      </c>
      <c r="J32" s="33" t="str">
        <f t="shared" si="9"/>
        <v>prawidłowo</v>
      </c>
      <c r="K32" s="1"/>
      <c r="L32" s="1"/>
    </row>
    <row r="33" spans="1:12" ht="12.75">
      <c r="A33" s="1"/>
      <c r="B33" s="17" t="s">
        <v>9</v>
      </c>
      <c r="C33" s="33">
        <f t="shared" si="3"/>
        <v>26016.264012867243</v>
      </c>
      <c r="D33" s="33">
        <f t="shared" si="4"/>
        <v>69173.42184825378</v>
      </c>
      <c r="E33" s="33">
        <f t="shared" si="5"/>
        <v>0.9827234668741119</v>
      </c>
      <c r="F33" s="33">
        <f t="shared" si="6"/>
        <v>0.8724696356275303</v>
      </c>
      <c r="G33" s="33">
        <f t="shared" si="6"/>
        <v>0.5527788138754196</v>
      </c>
      <c r="H33" s="33">
        <f t="shared" si="7"/>
        <v>0.9520157095020472</v>
      </c>
      <c r="I33" s="33">
        <f t="shared" si="8"/>
        <v>0.8335439789587219</v>
      </c>
      <c r="J33" s="33" t="str">
        <f t="shared" si="9"/>
        <v>prawidłowo</v>
      </c>
      <c r="K33" s="1"/>
      <c r="L33" s="1"/>
    </row>
    <row r="34" spans="1:12" ht="12.75">
      <c r="A34" s="1"/>
      <c r="B34" s="17" t="s">
        <v>10</v>
      </c>
      <c r="C34" s="33">
        <f t="shared" si="3"/>
        <v>22037.548779032608</v>
      </c>
      <c r="D34" s="33">
        <f t="shared" si="4"/>
        <v>72851.01013133697</v>
      </c>
      <c r="E34" s="33">
        <f t="shared" si="5"/>
        <v>0.9448085644728158</v>
      </c>
      <c r="F34" s="33">
        <f t="shared" si="6"/>
        <v>0.8274809160305343</v>
      </c>
      <c r="G34" s="33">
        <f t="shared" si="6"/>
        <v>0.5085403726708074</v>
      </c>
      <c r="H34" s="33">
        <f t="shared" si="7"/>
        <v>0.9028377002032085</v>
      </c>
      <c r="I34" s="33">
        <f t="shared" si="8"/>
        <v>0.8427345085589998</v>
      </c>
      <c r="J34" s="33" t="str">
        <f t="shared" si="9"/>
        <v>prawidłowo</v>
      </c>
      <c r="K34" s="1"/>
      <c r="L34" s="1"/>
    </row>
    <row r="35" spans="1:12" ht="12.75">
      <c r="A35" s="1"/>
      <c r="B35" s="17" t="s">
        <v>11</v>
      </c>
      <c r="C35" s="33">
        <f t="shared" si="3"/>
        <v>26306.96068475466</v>
      </c>
      <c r="D35" s="33">
        <f t="shared" si="4"/>
        <v>81414.93649987619</v>
      </c>
      <c r="E35" s="33">
        <f t="shared" si="5"/>
        <v>0.8466728728815381</v>
      </c>
      <c r="F35" s="33">
        <f t="shared" si="6"/>
        <v>0.8289374529012811</v>
      </c>
      <c r="G35" s="33">
        <f t="shared" si="6"/>
        <v>0.5411908646003263</v>
      </c>
      <c r="H35" s="33">
        <f t="shared" si="7"/>
        <v>0.9946922701214238</v>
      </c>
      <c r="I35" s="33">
        <f t="shared" si="8"/>
        <v>0.8552438888574713</v>
      </c>
      <c r="J35" s="33" t="str">
        <f t="shared" si="9"/>
        <v>prawidłowo</v>
      </c>
      <c r="K35" s="1"/>
      <c r="L35" s="1"/>
    </row>
    <row r="36" spans="1:12" ht="12.75">
      <c r="A36" s="1"/>
      <c r="B36" s="17" t="s">
        <v>12</v>
      </c>
      <c r="C36" s="33">
        <f t="shared" si="3"/>
        <v>20056.797841720403</v>
      </c>
      <c r="D36" s="33">
        <f t="shared" si="4"/>
        <v>68097.19651794231</v>
      </c>
      <c r="E36" s="33">
        <f t="shared" si="5"/>
        <v>0.8644644514593539</v>
      </c>
      <c r="F36" s="33">
        <f t="shared" si="6"/>
        <v>0.8658536585365854</v>
      </c>
      <c r="G36" s="33">
        <f t="shared" si="6"/>
        <v>0.5283505154639175</v>
      </c>
      <c r="H36" s="33">
        <f t="shared" si="7"/>
        <v>0.8715203762811686</v>
      </c>
      <c r="I36" s="33">
        <f t="shared" si="8"/>
        <v>0.8545570238621957</v>
      </c>
      <c r="J36" s="33" t="str">
        <f t="shared" si="9"/>
        <v>prawidłowo</v>
      </c>
      <c r="K36" s="1"/>
      <c r="L36" s="1"/>
    </row>
    <row r="37" spans="1:12" ht="12.75">
      <c r="A37" s="1"/>
      <c r="B37" s="17" t="s">
        <v>13</v>
      </c>
      <c r="C37" s="33">
        <f t="shared" si="3"/>
        <v>21185.93418122883</v>
      </c>
      <c r="D37" s="33">
        <f t="shared" si="4"/>
        <v>65183.228710149866</v>
      </c>
      <c r="E37" s="33">
        <f t="shared" si="5"/>
        <v>0.9238163357491931</v>
      </c>
      <c r="F37" s="33">
        <f t="shared" si="6"/>
        <v>0.8385236447520185</v>
      </c>
      <c r="G37" s="33">
        <f t="shared" si="6"/>
        <v>0.5280146163215591</v>
      </c>
      <c r="H37" s="33">
        <f t="shared" si="7"/>
        <v>0.9507806012963506</v>
      </c>
      <c r="I37" s="33">
        <f t="shared" si="8"/>
        <v>0.8357656974473606</v>
      </c>
      <c r="J37" s="33" t="str">
        <f t="shared" si="9"/>
        <v>prawidłowo</v>
      </c>
      <c r="K37" s="1"/>
      <c r="L37" s="1"/>
    </row>
    <row r="38" spans="1:12" ht="12.75">
      <c r="A38" s="1"/>
      <c r="B38" s="17" t="s">
        <v>14</v>
      </c>
      <c r="C38" s="33">
        <f t="shared" si="3"/>
        <v>24131.929869145646</v>
      </c>
      <c r="D38" s="33">
        <f t="shared" si="4"/>
        <v>76175.25057416501</v>
      </c>
      <c r="E38" s="33">
        <f t="shared" si="5"/>
        <v>0.9916017445862446</v>
      </c>
      <c r="F38" s="33">
        <f t="shared" si="6"/>
        <v>0.8659286592865929</v>
      </c>
      <c r="G38" s="33">
        <f t="shared" si="6"/>
        <v>0.527579493835172</v>
      </c>
      <c r="H38" s="33">
        <f t="shared" si="7"/>
        <v>0.8413482537519437</v>
      </c>
      <c r="I38" s="33">
        <f t="shared" si="8"/>
        <v>0.8311799582046611</v>
      </c>
      <c r="J38" s="33" t="str">
        <f t="shared" si="9"/>
        <v>prawidłowo</v>
      </c>
      <c r="K38" s="1"/>
      <c r="L38" s="1"/>
    </row>
    <row r="39" spans="1:12" ht="12.75">
      <c r="A39" s="1"/>
      <c r="B39" s="17" t="s">
        <v>15</v>
      </c>
      <c r="C39" s="33">
        <f t="shared" si="3"/>
        <v>18282.508096319038</v>
      </c>
      <c r="D39" s="33">
        <f t="shared" si="4"/>
        <v>63586.92150257005</v>
      </c>
      <c r="E39" s="33">
        <f t="shared" si="5"/>
        <v>0.8060065225100606</v>
      </c>
      <c r="F39" s="33">
        <f t="shared" si="6"/>
        <v>0.8399339933993399</v>
      </c>
      <c r="G39" s="33">
        <f t="shared" si="6"/>
        <v>0.5144312393887945</v>
      </c>
      <c r="H39" s="33">
        <f t="shared" si="7"/>
        <v>0.9965880817202227</v>
      </c>
      <c r="I39" s="33">
        <f t="shared" si="8"/>
        <v>0.8284021885466433</v>
      </c>
      <c r="J39" s="33" t="str">
        <f t="shared" si="9"/>
        <v>prawidłowo</v>
      </c>
      <c r="K39" s="1"/>
      <c r="L39" s="1"/>
    </row>
    <row r="40" spans="1:12" ht="12.75">
      <c r="A40" s="1"/>
      <c r="B40" s="9" t="s">
        <v>16</v>
      </c>
      <c r="C40" s="34">
        <f t="shared" si="3"/>
        <v>24472.190893654082</v>
      </c>
      <c r="D40" s="34">
        <f t="shared" si="4"/>
        <v>70834.54768673005</v>
      </c>
      <c r="E40" s="34">
        <f t="shared" si="5"/>
        <v>0.9026064920960425</v>
      </c>
      <c r="F40" s="34">
        <f t="shared" si="6"/>
        <v>0.8615539024678238</v>
      </c>
      <c r="G40" s="34">
        <f t="shared" si="6"/>
        <v>0.5400286944045911</v>
      </c>
      <c r="H40" s="34">
        <f t="shared" si="7"/>
        <v>0.9770078726618432</v>
      </c>
      <c r="I40" s="34">
        <f t="shared" si="8"/>
        <v>0.8420384436350294</v>
      </c>
      <c r="J40" s="34" t="str">
        <f t="shared" si="9"/>
        <v>prawidłowo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1" ht="18.75">
      <c r="A42" s="1"/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  <c r="J42" s="1"/>
      <c r="K42" s="1"/>
    </row>
    <row r="43" spans="1:11" ht="12.75">
      <c r="A43" s="31"/>
      <c r="B43" s="17" t="s">
        <v>0</v>
      </c>
      <c r="C43" s="26">
        <v>58060</v>
      </c>
      <c r="D43" s="26">
        <v>932547.3570397485</v>
      </c>
      <c r="E43" s="26">
        <v>1128</v>
      </c>
      <c r="F43" s="26">
        <v>1304</v>
      </c>
      <c r="G43" s="26">
        <v>2396</v>
      </c>
      <c r="H43" s="26">
        <v>2193168</v>
      </c>
      <c r="I43" s="26">
        <v>2566198</v>
      </c>
      <c r="J43" s="1"/>
      <c r="K43" s="1"/>
    </row>
    <row r="44" spans="1:11" ht="12.75">
      <c r="A44" s="31"/>
      <c r="B44" s="17" t="s">
        <v>1</v>
      </c>
      <c r="C44" s="26">
        <v>195073</v>
      </c>
      <c r="D44" s="26">
        <v>2137838.0048435247</v>
      </c>
      <c r="E44" s="26">
        <v>2143</v>
      </c>
      <c r="F44" s="26">
        <v>2442</v>
      </c>
      <c r="G44" s="26">
        <v>4295</v>
      </c>
      <c r="H44" s="26">
        <v>4374644</v>
      </c>
      <c r="I44" s="26">
        <v>5171702</v>
      </c>
      <c r="J44" s="1"/>
      <c r="K44" s="1"/>
    </row>
    <row r="45" spans="1:11" ht="12.75">
      <c r="A45" s="31"/>
      <c r="B45" s="17" t="s">
        <v>2</v>
      </c>
      <c r="C45" s="26">
        <v>72024</v>
      </c>
      <c r="D45" s="26">
        <v>1120636.092084608</v>
      </c>
      <c r="E45" s="26">
        <v>1306</v>
      </c>
      <c r="F45" s="26">
        <v>1493</v>
      </c>
      <c r="G45" s="26">
        <v>2717</v>
      </c>
      <c r="H45" s="26">
        <v>2720785</v>
      </c>
      <c r="I45" s="26">
        <v>3271206</v>
      </c>
      <c r="J45" s="1"/>
      <c r="K45" s="1"/>
    </row>
    <row r="46" spans="1:11" ht="12.75">
      <c r="A46" s="31"/>
      <c r="B46" s="17" t="s">
        <v>3</v>
      </c>
      <c r="C46" s="26">
        <v>121437</v>
      </c>
      <c r="D46" s="26">
        <v>1579845.774075291</v>
      </c>
      <c r="E46" s="26">
        <v>1704</v>
      </c>
      <c r="F46" s="26">
        <v>1982</v>
      </c>
      <c r="G46" s="26">
        <v>3884</v>
      </c>
      <c r="H46" s="26">
        <v>3998924</v>
      </c>
      <c r="I46" s="26">
        <v>4669137</v>
      </c>
      <c r="J46" s="1"/>
      <c r="K46" s="1"/>
    </row>
    <row r="47" spans="1:11" ht="12.75">
      <c r="A47" s="32"/>
      <c r="B47" s="17" t="s">
        <v>4</v>
      </c>
      <c r="C47" s="26">
        <v>36760</v>
      </c>
      <c r="D47" s="26">
        <v>747435.5798200986</v>
      </c>
      <c r="E47" s="26">
        <v>915</v>
      </c>
      <c r="F47" s="26">
        <v>1048</v>
      </c>
      <c r="G47" s="26">
        <v>1875</v>
      </c>
      <c r="H47" s="26">
        <v>1815913</v>
      </c>
      <c r="I47" s="26">
        <v>2172766</v>
      </c>
      <c r="J47" s="1"/>
      <c r="K47" s="1"/>
    </row>
    <row r="48" spans="1:11" ht="12.75">
      <c r="A48" s="32"/>
      <c r="B48" s="17" t="s">
        <v>5</v>
      </c>
      <c r="C48" s="26">
        <v>36683</v>
      </c>
      <c r="D48" s="26">
        <v>701889.013943559</v>
      </c>
      <c r="E48" s="26">
        <v>784</v>
      </c>
      <c r="F48" s="26">
        <v>906</v>
      </c>
      <c r="G48" s="26">
        <v>1678</v>
      </c>
      <c r="H48" s="26">
        <v>1732556</v>
      </c>
      <c r="I48" s="26">
        <v>2097564</v>
      </c>
      <c r="J48" s="1"/>
      <c r="K48" s="1"/>
    </row>
    <row r="49" spans="1:11" ht="12.75">
      <c r="A49" s="1"/>
      <c r="B49" s="17" t="s">
        <v>6</v>
      </c>
      <c r="C49" s="26">
        <v>21324</v>
      </c>
      <c r="D49" s="26">
        <v>389702.04379450943</v>
      </c>
      <c r="E49" s="26">
        <v>421</v>
      </c>
      <c r="F49" s="26">
        <v>474</v>
      </c>
      <c r="G49" s="26">
        <v>879</v>
      </c>
      <c r="H49" s="26">
        <v>1001747</v>
      </c>
      <c r="I49" s="26">
        <v>1196101</v>
      </c>
      <c r="J49" s="1"/>
      <c r="K49" s="1"/>
    </row>
    <row r="50" spans="1:11" ht="12.75">
      <c r="A50" s="1"/>
      <c r="B50" s="17" t="s">
        <v>7</v>
      </c>
      <c r="C50" s="26">
        <v>24477</v>
      </c>
      <c r="D50" s="26">
        <v>452537.6029820326</v>
      </c>
      <c r="E50" s="26">
        <v>542</v>
      </c>
      <c r="F50" s="26">
        <v>641</v>
      </c>
      <c r="G50" s="26">
        <v>1167</v>
      </c>
      <c r="H50" s="26">
        <v>1080681</v>
      </c>
      <c r="I50" s="26">
        <v>1279838</v>
      </c>
      <c r="J50" s="1"/>
      <c r="K50" s="1"/>
    </row>
    <row r="51" spans="1:11" ht="12.75">
      <c r="A51" s="1"/>
      <c r="B51" s="17" t="s">
        <v>8</v>
      </c>
      <c r="C51" s="26">
        <v>22208</v>
      </c>
      <c r="D51" s="26">
        <v>308259.7901014056</v>
      </c>
      <c r="E51" s="26">
        <v>418</v>
      </c>
      <c r="F51" s="26">
        <v>487</v>
      </c>
      <c r="G51" s="26">
        <v>918</v>
      </c>
      <c r="H51" s="26">
        <v>845857</v>
      </c>
      <c r="I51" s="26">
        <v>1008520</v>
      </c>
      <c r="J51" s="1"/>
      <c r="K51" s="1"/>
    </row>
    <row r="52" spans="1:11" ht="12.75">
      <c r="A52" s="1"/>
      <c r="B52" s="17" t="s">
        <v>9</v>
      </c>
      <c r="C52" s="26">
        <v>87896</v>
      </c>
      <c r="D52" s="26">
        <v>1270661.4426682268</v>
      </c>
      <c r="E52" s="26">
        <v>1293</v>
      </c>
      <c r="F52" s="26">
        <v>1482</v>
      </c>
      <c r="G52" s="26">
        <v>2681</v>
      </c>
      <c r="H52" s="26">
        <v>2816130</v>
      </c>
      <c r="I52" s="26">
        <v>3378502</v>
      </c>
      <c r="J52" s="1"/>
      <c r="K52" s="1"/>
    </row>
    <row r="53" spans="1:11" ht="12.75">
      <c r="A53" s="32"/>
      <c r="B53" s="17" t="s">
        <v>10</v>
      </c>
      <c r="C53" s="26">
        <v>37306</v>
      </c>
      <c r="D53" s="26">
        <v>512086.24194426613</v>
      </c>
      <c r="E53" s="26">
        <v>542</v>
      </c>
      <c r="F53" s="26">
        <v>655</v>
      </c>
      <c r="G53" s="26">
        <v>1288</v>
      </c>
      <c r="H53" s="26">
        <v>1426613</v>
      </c>
      <c r="I53" s="26">
        <v>1692838</v>
      </c>
      <c r="J53" s="1"/>
      <c r="K53" s="1"/>
    </row>
    <row r="54" spans="1:11" ht="12.75">
      <c r="A54" s="1"/>
      <c r="B54" s="17" t="s">
        <v>11</v>
      </c>
      <c r="C54" s="26">
        <v>75825</v>
      </c>
      <c r="D54" s="26">
        <v>931340.160169692</v>
      </c>
      <c r="E54" s="26">
        <v>1100</v>
      </c>
      <c r="F54" s="26">
        <v>1327</v>
      </c>
      <c r="G54" s="26">
        <v>2452</v>
      </c>
      <c r="H54" s="26">
        <v>2465084</v>
      </c>
      <c r="I54" s="26">
        <v>2882317</v>
      </c>
      <c r="J54" s="1"/>
      <c r="K54" s="1"/>
    </row>
    <row r="55" spans="1:11" ht="12.75">
      <c r="A55" s="1"/>
      <c r="B55" s="17" t="s">
        <v>12</v>
      </c>
      <c r="C55" s="26">
        <v>20898</v>
      </c>
      <c r="D55" s="26">
        <v>306884.8802680706</v>
      </c>
      <c r="E55" s="26">
        <v>355</v>
      </c>
      <c r="F55" s="26">
        <v>410</v>
      </c>
      <c r="G55" s="26">
        <v>776</v>
      </c>
      <c r="H55" s="26">
        <v>890398</v>
      </c>
      <c r="I55" s="26">
        <v>1041941</v>
      </c>
      <c r="J55" s="1"/>
      <c r="K55" s="1"/>
    </row>
    <row r="56" spans="1:11" ht="12.75">
      <c r="A56" s="1"/>
      <c r="B56" s="17" t="s">
        <v>13</v>
      </c>
      <c r="C56" s="26">
        <v>43778</v>
      </c>
      <c r="D56" s="26">
        <v>671614.4760896633</v>
      </c>
      <c r="E56" s="26">
        <v>727</v>
      </c>
      <c r="F56" s="26">
        <v>867</v>
      </c>
      <c r="G56" s="26">
        <v>1642</v>
      </c>
      <c r="H56" s="26">
        <v>1727002</v>
      </c>
      <c r="I56" s="26">
        <v>2066371</v>
      </c>
      <c r="J56" s="1"/>
      <c r="K56" s="1"/>
    </row>
    <row r="57" spans="1:11" ht="12.75">
      <c r="A57" s="1"/>
      <c r="B57" s="17" t="s">
        <v>14</v>
      </c>
      <c r="C57" s="26">
        <v>53177</v>
      </c>
      <c r="D57" s="26">
        <v>698087.6281887162</v>
      </c>
      <c r="E57" s="26">
        <v>704</v>
      </c>
      <c r="F57" s="26">
        <v>813</v>
      </c>
      <c r="G57" s="26">
        <v>1541</v>
      </c>
      <c r="H57" s="26">
        <v>1831584</v>
      </c>
      <c r="I57" s="26">
        <v>2203595</v>
      </c>
      <c r="J57" s="1"/>
      <c r="K57" s="1"/>
    </row>
    <row r="58" spans="1:11" ht="12.75">
      <c r="A58" s="1"/>
      <c r="B58" s="17" t="s">
        <v>15</v>
      </c>
      <c r="C58" s="26">
        <v>26087</v>
      </c>
      <c r="D58" s="26">
        <v>410257.3199576208</v>
      </c>
      <c r="E58" s="26">
        <v>509</v>
      </c>
      <c r="F58" s="26">
        <v>606</v>
      </c>
      <c r="G58" s="26">
        <v>1178</v>
      </c>
      <c r="H58" s="26">
        <v>1182033</v>
      </c>
      <c r="I58" s="26">
        <v>1426883</v>
      </c>
      <c r="J58" s="1"/>
      <c r="K58" s="1"/>
    </row>
    <row r="59" spans="1:11" ht="12.75">
      <c r="A59" s="1"/>
      <c r="B59" s="9" t="s">
        <v>16</v>
      </c>
      <c r="C59" s="26">
        <v>933014</v>
      </c>
      <c r="D59" s="26">
        <v>13171736.539157549</v>
      </c>
      <c r="E59" s="26">
        <v>14593</v>
      </c>
      <c r="F59" s="26">
        <v>16938</v>
      </c>
      <c r="G59" s="26">
        <v>31365</v>
      </c>
      <c r="H59" s="26">
        <v>32103119</v>
      </c>
      <c r="I59" s="26">
        <v>38125479</v>
      </c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0"/>
  <sheetViews>
    <sheetView showGridLines="0" zoomScale="85" zoomScaleNormal="85" workbookViewId="0" topLeftCell="A1">
      <selection activeCell="A18" sqref="A18"/>
    </sheetView>
  </sheetViews>
  <sheetFormatPr defaultColWidth="0" defaultRowHeight="12.75" zeroHeight="1"/>
  <cols>
    <col min="1" max="1" width="14.851562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1" width="11.421875" style="10" customWidth="1"/>
    <col min="12" max="14" width="0" style="10" hidden="1" customWidth="1"/>
    <col min="15" max="16384" width="11.421875" style="10" hidden="1" customWidth="1"/>
  </cols>
  <sheetData>
    <row r="1" spans="1:1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21">
      <c r="A2" s="51">
        <v>2005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ht="12.75">
      <c r="A5" s="1"/>
      <c r="B5" s="6" t="s">
        <v>0</v>
      </c>
      <c r="C5" s="23">
        <f>(C24-C$40)/C$40</f>
        <v>-0.07433170418434107</v>
      </c>
      <c r="D5" s="23">
        <f>(D24-D$40)/D$40</f>
        <v>-0.11816994776270166</v>
      </c>
      <c r="E5" s="24">
        <f>(E24-E$40)/E$40</f>
        <v>-0.10150662013029825</v>
      </c>
      <c r="F5" s="23">
        <f aca="true" t="shared" si="0" ref="F5:I20">(F24-F$40)/F$40</f>
        <v>0.004676491436364885</v>
      </c>
      <c r="G5" s="24">
        <f>(G24-G$40)/G$40</f>
        <v>0.007137298696861101</v>
      </c>
      <c r="H5" s="24">
        <f>(H24-H$40)/H$40</f>
        <v>0.13651877027604845</v>
      </c>
      <c r="I5" s="24">
        <f>(I24-I$40)/I$40</f>
        <v>0.015930688742745468</v>
      </c>
      <c r="J5" s="24">
        <f>C5-SUM(D5:I5)</f>
        <v>-0.018918385443361073</v>
      </c>
      <c r="K5" s="1"/>
      <c r="L5" s="1"/>
    </row>
    <row r="6" spans="1:12" ht="12.75">
      <c r="A6" s="1"/>
      <c r="B6" s="6" t="s">
        <v>1</v>
      </c>
      <c r="C6" s="23">
        <f aca="true" t="shared" si="1" ref="C6:E20">(C25-C$40)/C$40</f>
        <v>0.5357611110244235</v>
      </c>
      <c r="D6" s="23">
        <f t="shared" si="1"/>
        <v>0.2826249590418231</v>
      </c>
      <c r="E6" s="24">
        <f t="shared" si="1"/>
        <v>0.15444568880802953</v>
      </c>
      <c r="F6" s="23">
        <f t="shared" si="0"/>
        <v>0.03657706460985732</v>
      </c>
      <c r="G6" s="24">
        <f t="shared" si="0"/>
        <v>0.020698637560135406</v>
      </c>
      <c r="H6" s="24">
        <f t="shared" si="0"/>
        <v>-0.025948964808436063</v>
      </c>
      <c r="I6" s="24">
        <f t="shared" si="0"/>
        <v>0.006397687990611606</v>
      </c>
      <c r="J6" s="24">
        <f aca="true" t="shared" si="2" ref="J6:J20">C6-SUM(D6:I6)</f>
        <v>0.06096603782240262</v>
      </c>
      <c r="K6" s="1"/>
      <c r="L6" s="1"/>
    </row>
    <row r="7" spans="1:12" ht="12.75">
      <c r="A7" s="1"/>
      <c r="B7" s="6" t="s">
        <v>2</v>
      </c>
      <c r="C7" s="23">
        <f t="shared" si="1"/>
        <v>-0.11539947845091808</v>
      </c>
      <c r="D7" s="23">
        <f t="shared" si="1"/>
        <v>-0.11198526914845808</v>
      </c>
      <c r="E7" s="24">
        <f t="shared" si="1"/>
        <v>-0.0332025036588165</v>
      </c>
      <c r="F7" s="23">
        <f t="shared" si="0"/>
        <v>0.029634197118915684</v>
      </c>
      <c r="G7" s="24">
        <f t="shared" si="0"/>
        <v>0.019659341109486358</v>
      </c>
      <c r="H7" s="24">
        <f t="shared" si="0"/>
        <v>-0.005360154820313527</v>
      </c>
      <c r="I7" s="24">
        <f t="shared" si="0"/>
        <v>-0.013294406055529586</v>
      </c>
      <c r="J7" s="24">
        <f t="shared" si="2"/>
        <v>-0.0008506829962024315</v>
      </c>
      <c r="K7" s="1"/>
      <c r="L7" s="1"/>
    </row>
    <row r="8" spans="1:12" ht="12.75">
      <c r="A8" s="1"/>
      <c r="B8" s="6" t="s">
        <v>3</v>
      </c>
      <c r="C8" s="23">
        <f t="shared" si="1"/>
        <v>0.07971494740439002</v>
      </c>
      <c r="D8" s="23">
        <f t="shared" si="1"/>
        <v>0.10207963850171285</v>
      </c>
      <c r="E8" s="24">
        <f t="shared" si="1"/>
        <v>0.0193876566804252</v>
      </c>
      <c r="F8" s="23">
        <f t="shared" si="0"/>
        <v>-0.014894308194581143</v>
      </c>
      <c r="G8" s="24">
        <f t="shared" si="0"/>
        <v>-0.048759823759377124</v>
      </c>
      <c r="H8" s="24">
        <f t="shared" si="0"/>
        <v>0.007530885004748315</v>
      </c>
      <c r="I8" s="24">
        <f t="shared" si="0"/>
        <v>0.017947507812958664</v>
      </c>
      <c r="J8" s="24">
        <f t="shared" si="2"/>
        <v>-0.0035766086414967535</v>
      </c>
      <c r="K8" s="1"/>
      <c r="L8" s="1"/>
    </row>
    <row r="9" spans="1:12" ht="12.75">
      <c r="A9" s="1"/>
      <c r="B9" s="6" t="s">
        <v>4</v>
      </c>
      <c r="C9" s="23">
        <f t="shared" si="1"/>
        <v>-0.29927919185385626</v>
      </c>
      <c r="D9" s="23">
        <f t="shared" si="1"/>
        <v>-0.2982838419162336</v>
      </c>
      <c r="E9" s="24">
        <f t="shared" si="1"/>
        <v>-0.13606032724234934</v>
      </c>
      <c r="F9" s="23">
        <f t="shared" si="0"/>
        <v>0.04331878927925271</v>
      </c>
      <c r="G9" s="24">
        <f t="shared" si="0"/>
        <v>0.032983860575234114</v>
      </c>
      <c r="H9" s="24">
        <f t="shared" si="0"/>
        <v>0.08178189854579068</v>
      </c>
      <c r="I9" s="24">
        <f t="shared" si="0"/>
        <v>-0.008597876666310164</v>
      </c>
      <c r="J9" s="24">
        <f t="shared" si="2"/>
        <v>-0.014421694429240628</v>
      </c>
      <c r="K9" s="1"/>
      <c r="L9" s="1"/>
    </row>
    <row r="10" spans="1:12" ht="12.75">
      <c r="A10" s="1"/>
      <c r="B10" s="6" t="s">
        <v>5</v>
      </c>
      <c r="C10" s="23">
        <f t="shared" si="1"/>
        <v>-0.27922029242321167</v>
      </c>
      <c r="D10" s="23">
        <f t="shared" si="1"/>
        <v>-0.25822170794498833</v>
      </c>
      <c r="E10" s="24">
        <f t="shared" si="1"/>
        <v>0.009728359028349376</v>
      </c>
      <c r="F10" s="23">
        <f t="shared" si="0"/>
        <v>0.011288821669135373</v>
      </c>
      <c r="G10" s="24">
        <f t="shared" si="0"/>
        <v>-0.011052309421541378</v>
      </c>
      <c r="H10" s="24">
        <f t="shared" si="0"/>
        <v>-0.016113895141410525</v>
      </c>
      <c r="I10" s="24">
        <f t="shared" si="0"/>
        <v>-0.022018762257926927</v>
      </c>
      <c r="J10" s="24">
        <f t="shared" si="2"/>
        <v>0.007169201645170764</v>
      </c>
      <c r="K10" s="1"/>
      <c r="L10" s="1"/>
    </row>
    <row r="11" spans="1:12" ht="12.75">
      <c r="A11" s="1"/>
      <c r="B11" s="6" t="s">
        <v>6</v>
      </c>
      <c r="C11" s="23">
        <f t="shared" si="1"/>
        <v>-0.2592861611671317</v>
      </c>
      <c r="D11" s="23">
        <f t="shared" si="1"/>
        <v>-0.2199790878883784</v>
      </c>
      <c r="E11" s="24">
        <f t="shared" si="1"/>
        <v>-0.01987552230867706</v>
      </c>
      <c r="F11" s="23">
        <f t="shared" si="0"/>
        <v>0.043426041088692635</v>
      </c>
      <c r="G11" s="24">
        <f t="shared" si="0"/>
        <v>0.019640740551445338</v>
      </c>
      <c r="H11" s="24">
        <f t="shared" si="0"/>
        <v>-0.08245001943333884</v>
      </c>
      <c r="I11" s="24">
        <f t="shared" si="0"/>
        <v>-0.007513985405641279</v>
      </c>
      <c r="J11" s="24">
        <f t="shared" si="2"/>
        <v>0.007465672228765929</v>
      </c>
      <c r="K11" s="1"/>
      <c r="L11" s="1"/>
    </row>
    <row r="12" spans="1:12" ht="12.75">
      <c r="A12" s="1"/>
      <c r="B12" s="6" t="s">
        <v>7</v>
      </c>
      <c r="C12" s="23">
        <f t="shared" si="1"/>
        <v>-0.2328228460556824</v>
      </c>
      <c r="D12" s="23">
        <f t="shared" si="1"/>
        <v>-0.24941670766535318</v>
      </c>
      <c r="E12" s="24">
        <f t="shared" si="1"/>
        <v>-0.043521194048021426</v>
      </c>
      <c r="F12" s="23">
        <f t="shared" si="0"/>
        <v>-0.01502067851563002</v>
      </c>
      <c r="G12" s="24">
        <f t="shared" si="0"/>
        <v>-0.00946295410644149</v>
      </c>
      <c r="H12" s="24">
        <f t="shared" si="0"/>
        <v>0.09368866142910837</v>
      </c>
      <c r="I12" s="24">
        <f t="shared" si="0"/>
        <v>0.001451385418726781</v>
      </c>
      <c r="J12" s="24">
        <f t="shared" si="2"/>
        <v>-0.01054135856807148</v>
      </c>
      <c r="K12" s="1"/>
      <c r="L12" s="1"/>
    </row>
    <row r="13" spans="1:12" ht="12.75">
      <c r="A13" s="1"/>
      <c r="B13" s="6" t="s">
        <v>8</v>
      </c>
      <c r="C13" s="23">
        <f t="shared" si="1"/>
        <v>-0.09385273925273088</v>
      </c>
      <c r="D13" s="23">
        <f t="shared" si="1"/>
        <v>0.038082892348235024</v>
      </c>
      <c r="E13" s="24">
        <f t="shared" si="1"/>
        <v>-0.1811641307212877</v>
      </c>
      <c r="F13" s="23">
        <f t="shared" si="0"/>
        <v>-0.01455470212190061</v>
      </c>
      <c r="G13" s="24">
        <f t="shared" si="0"/>
        <v>0.00040640247833159795</v>
      </c>
      <c r="H13" s="24">
        <f t="shared" si="0"/>
        <v>0.08553805331975038</v>
      </c>
      <c r="I13" s="24">
        <f t="shared" si="0"/>
        <v>-0.0038703824312581367</v>
      </c>
      <c r="J13" s="24">
        <f t="shared" si="2"/>
        <v>-0.018290872124601454</v>
      </c>
      <c r="K13" s="1"/>
      <c r="L13" s="1"/>
    </row>
    <row r="14" spans="1:12" ht="12.75">
      <c r="A14" s="1"/>
      <c r="B14" s="6" t="s">
        <v>9</v>
      </c>
      <c r="C14" s="23">
        <f t="shared" si="1"/>
        <v>0.07736014943931244</v>
      </c>
      <c r="D14" s="23">
        <f t="shared" si="1"/>
        <v>-0.012728126517823471</v>
      </c>
      <c r="E14" s="24">
        <f t="shared" si="1"/>
        <v>0.06780519539535669</v>
      </c>
      <c r="F14" s="23">
        <f t="shared" si="0"/>
        <v>0.007824219609322865</v>
      </c>
      <c r="G14" s="24">
        <f t="shared" si="0"/>
        <v>0.03797272130542167</v>
      </c>
      <c r="H14" s="24">
        <f t="shared" si="0"/>
        <v>-0.013226097552816615</v>
      </c>
      <c r="I14" s="24">
        <f t="shared" si="0"/>
        <v>-0.009980549207975727</v>
      </c>
      <c r="J14" s="24">
        <f t="shared" si="2"/>
        <v>-0.00030721359217297795</v>
      </c>
      <c r="K14" s="1"/>
      <c r="L14" s="1"/>
    </row>
    <row r="15" spans="1:12" ht="12.75">
      <c r="A15" s="1"/>
      <c r="B15" s="6" t="s">
        <v>10</v>
      </c>
      <c r="C15" s="23">
        <f t="shared" si="1"/>
        <v>-0.09261573683268577</v>
      </c>
      <c r="D15" s="23">
        <f t="shared" si="1"/>
        <v>0.037873185667397266</v>
      </c>
      <c r="E15" s="24">
        <f t="shared" si="1"/>
        <v>-0.007332706291689529</v>
      </c>
      <c r="F15" s="23">
        <f t="shared" si="0"/>
        <v>-0.058803096920447155</v>
      </c>
      <c r="G15" s="24">
        <f t="shared" si="0"/>
        <v>-0.014613498387448937</v>
      </c>
      <c r="H15" s="24">
        <f t="shared" si="0"/>
        <v>-0.05129541570831169</v>
      </c>
      <c r="I15" s="24">
        <f t="shared" si="0"/>
        <v>0.000979402174046972</v>
      </c>
      <c r="J15" s="24">
        <f t="shared" si="2"/>
        <v>0.0005763926337672975</v>
      </c>
      <c r="K15" s="1"/>
      <c r="L15" s="1"/>
    </row>
    <row r="16" spans="1:12" ht="12.75">
      <c r="A16" s="1"/>
      <c r="B16" s="6" t="s">
        <v>11</v>
      </c>
      <c r="C16" s="23">
        <f t="shared" si="1"/>
        <v>0.03474733677278227</v>
      </c>
      <c r="D16" s="23">
        <f t="shared" si="1"/>
        <v>0.10953452526001842</v>
      </c>
      <c r="E16" s="24">
        <f t="shared" si="1"/>
        <v>-0.006514711060783372</v>
      </c>
      <c r="F16" s="23">
        <f t="shared" si="0"/>
        <v>-0.06275187972545043</v>
      </c>
      <c r="G16" s="24">
        <f t="shared" si="0"/>
        <v>-0.00804119672383985</v>
      </c>
      <c r="H16" s="24">
        <f t="shared" si="0"/>
        <v>-0.006837869256124635</v>
      </c>
      <c r="I16" s="24">
        <f t="shared" si="0"/>
        <v>0.01663180028949998</v>
      </c>
      <c r="J16" s="24">
        <f t="shared" si="2"/>
        <v>-0.007273332010537842</v>
      </c>
      <c r="K16" s="1"/>
      <c r="L16" s="1"/>
    </row>
    <row r="17" spans="1:12" ht="12.75">
      <c r="A17" s="1"/>
      <c r="B17" s="6" t="s">
        <v>12</v>
      </c>
      <c r="C17" s="23">
        <f t="shared" si="1"/>
        <v>-0.16440025867494973</v>
      </c>
      <c r="D17" s="23">
        <f t="shared" si="1"/>
        <v>-0.015169108852974721</v>
      </c>
      <c r="E17" s="24">
        <f t="shared" si="1"/>
        <v>-0.0633403939420357</v>
      </c>
      <c r="F17" s="23">
        <f t="shared" si="0"/>
        <v>0.006403646070028982</v>
      </c>
      <c r="G17" s="24">
        <f t="shared" si="0"/>
        <v>-0.017402172183717816</v>
      </c>
      <c r="H17" s="24">
        <f t="shared" si="0"/>
        <v>-0.0959343978998224</v>
      </c>
      <c r="I17" s="24">
        <f t="shared" si="0"/>
        <v>0.013227331037795746</v>
      </c>
      <c r="J17" s="24">
        <f t="shared" si="2"/>
        <v>0.007814837095776156</v>
      </c>
      <c r="K17" s="1"/>
      <c r="L17" s="1"/>
    </row>
    <row r="18" spans="1:12" ht="12.75">
      <c r="A18" s="1"/>
      <c r="B18" s="6" t="s">
        <v>13</v>
      </c>
      <c r="C18" s="23">
        <f t="shared" si="1"/>
        <v>-0.1351734023605202</v>
      </c>
      <c r="D18" s="23">
        <f t="shared" si="1"/>
        <v>-0.07914795464109887</v>
      </c>
      <c r="E18" s="24">
        <f t="shared" si="1"/>
        <v>-0.028935839731976935</v>
      </c>
      <c r="F18" s="23">
        <f t="shared" si="0"/>
        <v>-0.02742986681779531</v>
      </c>
      <c r="G18" s="24">
        <f t="shared" si="0"/>
        <v>0.01561202860587168</v>
      </c>
      <c r="H18" s="24">
        <f t="shared" si="0"/>
        <v>-0.01327049140978471</v>
      </c>
      <c r="I18" s="24">
        <f t="shared" si="0"/>
        <v>-0.007696839783148875</v>
      </c>
      <c r="J18" s="24">
        <f t="shared" si="2"/>
        <v>0.005695561417412787</v>
      </c>
      <c r="K18" s="1"/>
      <c r="L18" s="1"/>
    </row>
    <row r="19" spans="1:12" ht="12.75">
      <c r="A19" s="1"/>
      <c r="B19" s="6" t="s">
        <v>14</v>
      </c>
      <c r="C19" s="23">
        <f t="shared" si="1"/>
        <v>-0.011848886772585073</v>
      </c>
      <c r="D19" s="23">
        <f t="shared" si="1"/>
        <v>0.07940522767535911</v>
      </c>
      <c r="E19" s="24">
        <f t="shared" si="1"/>
        <v>0.0715799174144791</v>
      </c>
      <c r="F19" s="23">
        <f t="shared" si="0"/>
        <v>-0.011789119061941186</v>
      </c>
      <c r="G19" s="24">
        <f t="shared" si="0"/>
        <v>-0.024188983325979987</v>
      </c>
      <c r="H19" s="24">
        <f t="shared" si="0"/>
        <v>-0.10280143664849345</v>
      </c>
      <c r="I19" s="24">
        <f t="shared" si="0"/>
        <v>-0.012560801528348528</v>
      </c>
      <c r="J19" s="24">
        <f t="shared" si="2"/>
        <v>-0.011493691297660124</v>
      </c>
      <c r="K19" s="1"/>
      <c r="L19" s="1"/>
    </row>
    <row r="20" spans="1:12" ht="12.75">
      <c r="A20" s="1"/>
      <c r="B20" s="6" t="s">
        <v>15</v>
      </c>
      <c r="C20" s="23">
        <f t="shared" si="1"/>
        <v>-0.2462496418802614</v>
      </c>
      <c r="D20" s="23">
        <f t="shared" si="1"/>
        <v>-0.08992182390335565</v>
      </c>
      <c r="E20" s="24">
        <f t="shared" si="1"/>
        <v>-0.09186681765131798</v>
      </c>
      <c r="F20" s="23">
        <f t="shared" si="0"/>
        <v>-0.034640024312556396</v>
      </c>
      <c r="G20" s="24">
        <f t="shared" si="0"/>
        <v>-0.04684574486254922</v>
      </c>
      <c r="H20" s="24">
        <f t="shared" si="0"/>
        <v>0.008884610703967096</v>
      </c>
      <c r="I20" s="24">
        <f t="shared" si="0"/>
        <v>-0.017561644353261376</v>
      </c>
      <c r="J20" s="24">
        <f t="shared" si="2"/>
        <v>0.025701802498812015</v>
      </c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ht="18.75" customHeight="1">
      <c r="A24" s="1"/>
      <c r="B24" s="17" t="s">
        <v>0</v>
      </c>
      <c r="C24" s="33">
        <f>C43/I43*1000000</f>
        <v>20979.52833501134</v>
      </c>
      <c r="D24" s="33">
        <f>C43/D43*1000000</f>
        <v>58573.52855697251</v>
      </c>
      <c r="E24" s="33">
        <f>D43/E43/1000</f>
        <v>0.8287087387241218</v>
      </c>
      <c r="F24" s="33">
        <f>E43/F43</f>
        <v>0.8264094955489614</v>
      </c>
      <c r="G24" s="33">
        <f>F43/G43</f>
        <v>0.5529122231337161</v>
      </c>
      <c r="H24" s="33">
        <f>G43/H43*1000</f>
        <v>1.1113167416813063</v>
      </c>
      <c r="I24" s="33">
        <f>H43/I43</f>
        <v>0.8511440504526735</v>
      </c>
      <c r="J24" s="33" t="str">
        <f>IF(PRODUCT(D24:I24)-C24&lt;0.0001,"prawidłowo","nieprawidłowo")</f>
        <v>prawidłowo</v>
      </c>
      <c r="K24" s="1"/>
      <c r="L24" s="1"/>
    </row>
    <row r="25" spans="1:12" ht="12.75">
      <c r="A25" s="1"/>
      <c r="B25" s="17" t="s">
        <v>1</v>
      </c>
      <c r="C25" s="33">
        <f aca="true" t="shared" si="3" ref="C25:C40">C44/I44*1000000</f>
        <v>34806.791903956175</v>
      </c>
      <c r="D25" s="33">
        <f aca="true" t="shared" si="4" ref="D25:D40">C44/D44*1000000</f>
        <v>85195.4063889231</v>
      </c>
      <c r="E25" s="33">
        <f aca="true" t="shared" si="5" ref="E25:E40">D44/E44/1000</f>
        <v>1.0647816134564523</v>
      </c>
      <c r="F25" s="33">
        <f aca="true" t="shared" si="6" ref="F25:G40">E44/F44</f>
        <v>0.8526497199482982</v>
      </c>
      <c r="G25" s="33">
        <f t="shared" si="6"/>
        <v>0.5603573153066151</v>
      </c>
      <c r="H25" s="33">
        <f aca="true" t="shared" si="7" ref="H25:H40">G44/H44*1000</f>
        <v>0.9524516892910352</v>
      </c>
      <c r="I25" s="33">
        <f aca="true" t="shared" si="8" ref="I25:I40">H44/I44</f>
        <v>0.8431573275757606</v>
      </c>
      <c r="J25" s="33" t="str">
        <f aca="true" t="shared" si="9" ref="J25:J40">IF(PRODUCT(D25:I25)-C25&lt;0.0001,"prawidłowo","nieprawidłowo")</f>
        <v>prawidłowo</v>
      </c>
      <c r="K25" s="1"/>
      <c r="L25" s="1"/>
    </row>
    <row r="26" spans="1:12" ht="12.75">
      <c r="A26" s="1"/>
      <c r="B26" s="17" t="s">
        <v>2</v>
      </c>
      <c r="C26" s="33">
        <f t="shared" si="3"/>
        <v>20048.760221016128</v>
      </c>
      <c r="D26" s="33">
        <f t="shared" si="4"/>
        <v>58984.331577926496</v>
      </c>
      <c r="E26" s="33">
        <f t="shared" si="5"/>
        <v>0.891707776311862</v>
      </c>
      <c r="F26" s="33">
        <f t="shared" si="6"/>
        <v>0.8469387755102041</v>
      </c>
      <c r="G26" s="33">
        <f t="shared" si="6"/>
        <v>0.5597867479055598</v>
      </c>
      <c r="H26" s="33">
        <f t="shared" si="7"/>
        <v>0.9725839474019491</v>
      </c>
      <c r="I26" s="33">
        <f t="shared" si="8"/>
        <v>0.8266593431423247</v>
      </c>
      <c r="J26" s="33" t="str">
        <f t="shared" si="9"/>
        <v>prawidłowo</v>
      </c>
      <c r="K26" s="1"/>
      <c r="L26" s="1"/>
    </row>
    <row r="27" spans="1:12" ht="12.75">
      <c r="A27" s="1"/>
      <c r="B27" s="17" t="s">
        <v>3</v>
      </c>
      <c r="C27" s="33">
        <f t="shared" si="3"/>
        <v>24470.87194754336</v>
      </c>
      <c r="D27" s="33">
        <f t="shared" si="4"/>
        <v>73203.09963814552</v>
      </c>
      <c r="E27" s="33">
        <f t="shared" si="5"/>
        <v>0.9402133373103777</v>
      </c>
      <c r="F27" s="33">
        <f t="shared" si="6"/>
        <v>0.8103112840466926</v>
      </c>
      <c r="G27" s="33">
        <f t="shared" si="6"/>
        <v>0.5222250444500889</v>
      </c>
      <c r="H27" s="33">
        <f t="shared" si="7"/>
        <v>0.98518913153964</v>
      </c>
      <c r="I27" s="33">
        <f t="shared" si="8"/>
        <v>0.8528337361482359</v>
      </c>
      <c r="J27" s="33" t="str">
        <f t="shared" si="9"/>
        <v>prawidłowo</v>
      </c>
      <c r="K27" s="1"/>
      <c r="L27" s="1"/>
    </row>
    <row r="28" spans="1:12" ht="12.75">
      <c r="A28" s="1"/>
      <c r="B28" s="17" t="s">
        <v>4</v>
      </c>
      <c r="C28" s="33">
        <f t="shared" si="3"/>
        <v>15881.2742273736</v>
      </c>
      <c r="D28" s="33">
        <f t="shared" si="4"/>
        <v>46609.87830946374</v>
      </c>
      <c r="E28" s="33">
        <f t="shared" si="5"/>
        <v>0.7968387665232991</v>
      </c>
      <c r="F28" s="33">
        <f t="shared" si="6"/>
        <v>0.858195211786372</v>
      </c>
      <c r="G28" s="33">
        <f t="shared" si="6"/>
        <v>0.5671018276762402</v>
      </c>
      <c r="H28" s="33">
        <f t="shared" si="7"/>
        <v>1.057793646830596</v>
      </c>
      <c r="I28" s="33">
        <f t="shared" si="8"/>
        <v>0.8305940830726217</v>
      </c>
      <c r="J28" s="33" t="str">
        <f t="shared" si="9"/>
        <v>prawidłowo</v>
      </c>
      <c r="K28" s="1"/>
      <c r="L28" s="1"/>
    </row>
    <row r="29" spans="1:12" ht="12.75">
      <c r="A29" s="1"/>
      <c r="B29" s="17" t="s">
        <v>5</v>
      </c>
      <c r="C29" s="33">
        <f t="shared" si="3"/>
        <v>16335.893069648562</v>
      </c>
      <c r="D29" s="33">
        <f t="shared" si="4"/>
        <v>49270.9132132578</v>
      </c>
      <c r="E29" s="33">
        <f t="shared" si="5"/>
        <v>0.9313042629047616</v>
      </c>
      <c r="F29" s="33">
        <f t="shared" si="6"/>
        <v>0.8318485523385301</v>
      </c>
      <c r="G29" s="33">
        <f t="shared" si="6"/>
        <v>0.5429262394195888</v>
      </c>
      <c r="H29" s="33">
        <f t="shared" si="7"/>
        <v>0.9620686686691344</v>
      </c>
      <c r="I29" s="33">
        <f t="shared" si="8"/>
        <v>0.8193501005355383</v>
      </c>
      <c r="J29" s="33" t="str">
        <f t="shared" si="9"/>
        <v>prawidłowo</v>
      </c>
      <c r="K29" s="1"/>
      <c r="L29" s="1"/>
    </row>
    <row r="30" spans="1:12" ht="12.75">
      <c r="A30" s="1"/>
      <c r="B30" s="17" t="s">
        <v>6</v>
      </c>
      <c r="C30" s="33">
        <f t="shared" si="3"/>
        <v>16787.68414147333</v>
      </c>
      <c r="D30" s="33">
        <f t="shared" si="4"/>
        <v>51811.09109934385</v>
      </c>
      <c r="E30" s="33">
        <f t="shared" si="5"/>
        <v>0.9039996708912919</v>
      </c>
      <c r="F30" s="33">
        <f t="shared" si="6"/>
        <v>0.8582834331337326</v>
      </c>
      <c r="G30" s="33">
        <f t="shared" si="6"/>
        <v>0.5597765363128492</v>
      </c>
      <c r="H30" s="33">
        <f t="shared" si="7"/>
        <v>0.8972035318742833</v>
      </c>
      <c r="I30" s="33">
        <f t="shared" si="8"/>
        <v>0.8315021643109173</v>
      </c>
      <c r="J30" s="33" t="str">
        <f t="shared" si="9"/>
        <v>prawidłowo</v>
      </c>
      <c r="K30" s="1"/>
      <c r="L30" s="1"/>
    </row>
    <row r="31" spans="1:12" ht="12.75">
      <c r="A31" s="1"/>
      <c r="B31" s="17" t="s">
        <v>7</v>
      </c>
      <c r="C31" s="33">
        <f t="shared" si="3"/>
        <v>17387.45392048448</v>
      </c>
      <c r="D31" s="33">
        <f t="shared" si="4"/>
        <v>49855.7650608614</v>
      </c>
      <c r="E31" s="33">
        <f t="shared" si="5"/>
        <v>0.8821905232198439</v>
      </c>
      <c r="F31" s="33">
        <f t="shared" si="6"/>
        <v>0.810207336523126</v>
      </c>
      <c r="G31" s="33">
        <f t="shared" si="6"/>
        <v>0.5437987857762359</v>
      </c>
      <c r="H31" s="33">
        <f t="shared" si="7"/>
        <v>1.0694363801294455</v>
      </c>
      <c r="I31" s="33">
        <f t="shared" si="8"/>
        <v>0.8390133283320635</v>
      </c>
      <c r="J31" s="33" t="str">
        <f t="shared" si="9"/>
        <v>prawidłowo</v>
      </c>
      <c r="K31" s="1"/>
      <c r="L31" s="1"/>
    </row>
    <row r="32" spans="1:12" ht="12.75">
      <c r="A32" s="1"/>
      <c r="B32" s="17" t="s">
        <v>8</v>
      </c>
      <c r="C32" s="33">
        <f t="shared" si="3"/>
        <v>20537.09975644026</v>
      </c>
      <c r="D32" s="33">
        <f t="shared" si="4"/>
        <v>68952.2632906388</v>
      </c>
      <c r="E32" s="33">
        <f t="shared" si="5"/>
        <v>0.7552381082100323</v>
      </c>
      <c r="F32" s="33">
        <f t="shared" si="6"/>
        <v>0.8105906313645621</v>
      </c>
      <c r="G32" s="33">
        <f t="shared" si="6"/>
        <v>0.5492170022371364</v>
      </c>
      <c r="H32" s="33">
        <f t="shared" si="7"/>
        <v>1.0614665097817584</v>
      </c>
      <c r="I32" s="33">
        <f t="shared" si="8"/>
        <v>0.8345547652690553</v>
      </c>
      <c r="J32" s="33" t="str">
        <f t="shared" si="9"/>
        <v>prawidłowo</v>
      </c>
      <c r="K32" s="1"/>
      <c r="L32" s="1"/>
    </row>
    <row r="33" spans="1:12" ht="12.75">
      <c r="A33" s="1"/>
      <c r="B33" s="17" t="s">
        <v>9</v>
      </c>
      <c r="C33" s="33">
        <f t="shared" si="3"/>
        <v>24417.502343274868</v>
      </c>
      <c r="D33" s="33">
        <f t="shared" si="4"/>
        <v>65577.25848443033</v>
      </c>
      <c r="E33" s="33">
        <f t="shared" si="5"/>
        <v>0.9848703579846936</v>
      </c>
      <c r="F33" s="33">
        <f t="shared" si="6"/>
        <v>0.8289986996098829</v>
      </c>
      <c r="G33" s="33">
        <f t="shared" si="6"/>
        <v>0.5698406817339755</v>
      </c>
      <c r="H33" s="33">
        <f t="shared" si="7"/>
        <v>0.9648924300452988</v>
      </c>
      <c r="I33" s="33">
        <f t="shared" si="8"/>
        <v>0.8294356836654542</v>
      </c>
      <c r="J33" s="33" t="str">
        <f t="shared" si="9"/>
        <v>prawidłowo</v>
      </c>
      <c r="K33" s="1"/>
      <c r="L33" s="1"/>
    </row>
    <row r="34" spans="1:12" ht="12.75">
      <c r="A34" s="1"/>
      <c r="B34" s="17" t="s">
        <v>10</v>
      </c>
      <c r="C34" s="33">
        <f t="shared" si="3"/>
        <v>20565.135422606127</v>
      </c>
      <c r="D34" s="33">
        <f t="shared" si="4"/>
        <v>68938.33400774866</v>
      </c>
      <c r="E34" s="33">
        <f t="shared" si="5"/>
        <v>0.9155683050897918</v>
      </c>
      <c r="F34" s="33">
        <f t="shared" si="6"/>
        <v>0.7741935483870968</v>
      </c>
      <c r="G34" s="33">
        <f t="shared" si="6"/>
        <v>0.5409711684370258</v>
      </c>
      <c r="H34" s="33">
        <f t="shared" si="7"/>
        <v>0.9276672898038245</v>
      </c>
      <c r="I34" s="33">
        <f t="shared" si="8"/>
        <v>0.8386179020150185</v>
      </c>
      <c r="J34" s="33" t="str">
        <f t="shared" si="9"/>
        <v>prawidłowo</v>
      </c>
      <c r="K34" s="1"/>
      <c r="L34" s="1"/>
    </row>
    <row r="35" spans="1:12" ht="12.75">
      <c r="A35" s="1"/>
      <c r="B35" s="17" t="s">
        <v>11</v>
      </c>
      <c r="C35" s="33">
        <f t="shared" si="3"/>
        <v>23451.71717507458</v>
      </c>
      <c r="D35" s="33">
        <f t="shared" si="4"/>
        <v>73698.27330717478</v>
      </c>
      <c r="E35" s="33">
        <f t="shared" si="5"/>
        <v>0.9163227678507583</v>
      </c>
      <c r="F35" s="33">
        <f t="shared" si="6"/>
        <v>0.7709454265949269</v>
      </c>
      <c r="G35" s="33">
        <f t="shared" si="6"/>
        <v>0.544579321892005</v>
      </c>
      <c r="H35" s="33">
        <f t="shared" si="7"/>
        <v>0.971139000926017</v>
      </c>
      <c r="I35" s="33">
        <f t="shared" si="8"/>
        <v>0.851731439856632</v>
      </c>
      <c r="J35" s="33" t="str">
        <f t="shared" si="9"/>
        <v>prawidłowo</v>
      </c>
      <c r="K35" s="1"/>
      <c r="L35" s="1"/>
    </row>
    <row r="36" spans="1:12" ht="12.75">
      <c r="A36" s="1"/>
      <c r="B36" s="17" t="s">
        <v>12</v>
      </c>
      <c r="C36" s="33">
        <f t="shared" si="3"/>
        <v>18938.196899581537</v>
      </c>
      <c r="D36" s="33">
        <f t="shared" si="4"/>
        <v>65415.121859405706</v>
      </c>
      <c r="E36" s="33">
        <f t="shared" si="5"/>
        <v>0.8639106510308339</v>
      </c>
      <c r="F36" s="33">
        <f t="shared" si="6"/>
        <v>0.8278301886792453</v>
      </c>
      <c r="G36" s="33">
        <f t="shared" si="6"/>
        <v>0.539440203562341</v>
      </c>
      <c r="H36" s="33">
        <f t="shared" si="7"/>
        <v>0.8840181662359047</v>
      </c>
      <c r="I36" s="33">
        <f t="shared" si="8"/>
        <v>0.84887918450039</v>
      </c>
      <c r="J36" s="33" t="str">
        <f t="shared" si="9"/>
        <v>prawidłowo</v>
      </c>
      <c r="K36" s="1"/>
      <c r="L36" s="1"/>
    </row>
    <row r="37" spans="1:12" ht="12.75">
      <c r="A37" s="1"/>
      <c r="B37" s="17" t="s">
        <v>13</v>
      </c>
      <c r="C37" s="33">
        <f t="shared" si="3"/>
        <v>19600.600120004663</v>
      </c>
      <c r="D37" s="33">
        <f t="shared" si="4"/>
        <v>61165.47450240636</v>
      </c>
      <c r="E37" s="33">
        <f t="shared" si="5"/>
        <v>0.8956430548131724</v>
      </c>
      <c r="F37" s="33">
        <f t="shared" si="6"/>
        <v>0.8</v>
      </c>
      <c r="G37" s="33">
        <f t="shared" si="6"/>
        <v>0.5575647980711271</v>
      </c>
      <c r="H37" s="33">
        <f t="shared" si="7"/>
        <v>0.9648490206113618</v>
      </c>
      <c r="I37" s="33">
        <f t="shared" si="8"/>
        <v>0.8313489693959104</v>
      </c>
      <c r="J37" s="33" t="str">
        <f t="shared" si="9"/>
        <v>prawidłowo</v>
      </c>
      <c r="K37" s="1"/>
      <c r="L37" s="1"/>
    </row>
    <row r="38" spans="1:12" ht="12.75">
      <c r="A38" s="1"/>
      <c r="B38" s="17" t="s">
        <v>14</v>
      </c>
      <c r="C38" s="33">
        <f t="shared" si="3"/>
        <v>22395.651199180735</v>
      </c>
      <c r="D38" s="33">
        <f t="shared" si="4"/>
        <v>71697.00416466923</v>
      </c>
      <c r="E38" s="33">
        <f t="shared" si="5"/>
        <v>0.9883519029727654</v>
      </c>
      <c r="F38" s="33">
        <f t="shared" si="6"/>
        <v>0.8128654970760234</v>
      </c>
      <c r="G38" s="33">
        <f t="shared" si="6"/>
        <v>0.5357142857142857</v>
      </c>
      <c r="H38" s="33">
        <f t="shared" si="7"/>
        <v>0.8773034024090663</v>
      </c>
      <c r="I38" s="33">
        <f t="shared" si="8"/>
        <v>0.8272739550795505</v>
      </c>
      <c r="J38" s="33" t="str">
        <f t="shared" si="9"/>
        <v>prawidłowo</v>
      </c>
      <c r="K38" s="1"/>
      <c r="L38" s="1"/>
    </row>
    <row r="39" spans="1:12" ht="12.75">
      <c r="A39" s="1"/>
      <c r="B39" s="17" t="s">
        <v>15</v>
      </c>
      <c r="C39" s="33">
        <f t="shared" si="3"/>
        <v>17083.14637886996</v>
      </c>
      <c r="D39" s="33">
        <f t="shared" si="4"/>
        <v>60449.84507097475</v>
      </c>
      <c r="E39" s="33">
        <f t="shared" si="5"/>
        <v>0.837599832117669</v>
      </c>
      <c r="F39" s="33">
        <f t="shared" si="6"/>
        <v>0.7940691927512356</v>
      </c>
      <c r="G39" s="33">
        <f t="shared" si="6"/>
        <v>0.5232758620689655</v>
      </c>
      <c r="H39" s="33">
        <f t="shared" si="7"/>
        <v>0.9865128386991977</v>
      </c>
      <c r="I39" s="33">
        <f t="shared" si="8"/>
        <v>0.8230842621557733</v>
      </c>
      <c r="J39" s="33" t="str">
        <f t="shared" si="9"/>
        <v>prawidłowo</v>
      </c>
      <c r="K39" s="1"/>
      <c r="L39" s="1"/>
    </row>
    <row r="40" spans="1:12" ht="12.75">
      <c r="A40" s="1"/>
      <c r="B40" s="9" t="s">
        <v>16</v>
      </c>
      <c r="C40" s="34">
        <f t="shared" si="3"/>
        <v>22664.19669966668</v>
      </c>
      <c r="D40" s="34">
        <f t="shared" si="4"/>
        <v>66422.6949494011</v>
      </c>
      <c r="E40" s="34">
        <f t="shared" si="5"/>
        <v>0.9223314910169955</v>
      </c>
      <c r="F40" s="34">
        <f t="shared" si="6"/>
        <v>0.8225627877163335</v>
      </c>
      <c r="G40" s="34">
        <f t="shared" si="6"/>
        <v>0.5489938897597492</v>
      </c>
      <c r="H40" s="34">
        <f t="shared" si="7"/>
        <v>0.9778252420867446</v>
      </c>
      <c r="I40" s="34">
        <f t="shared" si="8"/>
        <v>0.8377973614577959</v>
      </c>
      <c r="J40" s="34" t="str">
        <f t="shared" si="9"/>
        <v>prawidłowo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  <c r="J42" s="1"/>
      <c r="K42" s="1"/>
      <c r="L42" s="1"/>
    </row>
    <row r="43" spans="1:12" ht="12.75">
      <c r="A43" s="31"/>
      <c r="B43" s="17" t="s">
        <v>0</v>
      </c>
      <c r="C43" s="26">
        <v>54074</v>
      </c>
      <c r="D43" s="26">
        <v>923181.5349386716</v>
      </c>
      <c r="E43" s="26">
        <v>1114</v>
      </c>
      <c r="F43" s="26">
        <v>1348</v>
      </c>
      <c r="G43" s="26">
        <v>2438</v>
      </c>
      <c r="H43" s="26">
        <v>2193794</v>
      </c>
      <c r="I43" s="26">
        <v>2577465</v>
      </c>
      <c r="J43" s="1"/>
      <c r="K43" s="1"/>
      <c r="L43" s="1"/>
    </row>
    <row r="44" spans="1:12" ht="12.75">
      <c r="A44" s="31"/>
      <c r="B44" s="17" t="s">
        <v>1</v>
      </c>
      <c r="C44" s="26">
        <v>179524</v>
      </c>
      <c r="D44" s="26">
        <v>2107202.8130303193</v>
      </c>
      <c r="E44" s="26">
        <v>1979</v>
      </c>
      <c r="F44" s="26">
        <v>2321</v>
      </c>
      <c r="G44" s="26">
        <v>4142</v>
      </c>
      <c r="H44" s="26">
        <v>4348777</v>
      </c>
      <c r="I44" s="26">
        <v>5157729</v>
      </c>
      <c r="J44" s="1"/>
      <c r="K44" s="1"/>
      <c r="L44" s="1"/>
    </row>
    <row r="45" spans="1:12" ht="12.75">
      <c r="A45" s="31"/>
      <c r="B45" s="17" t="s">
        <v>2</v>
      </c>
      <c r="C45" s="26">
        <v>65483</v>
      </c>
      <c r="D45" s="26">
        <v>1110176.1815082682</v>
      </c>
      <c r="E45" s="26">
        <v>1245</v>
      </c>
      <c r="F45" s="26">
        <v>1470</v>
      </c>
      <c r="G45" s="26">
        <v>2626</v>
      </c>
      <c r="H45" s="26">
        <v>2700024</v>
      </c>
      <c r="I45" s="26">
        <v>3266187</v>
      </c>
      <c r="J45" s="1"/>
      <c r="K45" s="1"/>
      <c r="L45" s="1"/>
    </row>
    <row r="46" spans="1:12" ht="12.75">
      <c r="A46" s="31"/>
      <c r="B46" s="17" t="s">
        <v>3</v>
      </c>
      <c r="C46" s="26">
        <v>114665</v>
      </c>
      <c r="D46" s="26">
        <v>1566395.4199590893</v>
      </c>
      <c r="E46" s="26">
        <v>1666</v>
      </c>
      <c r="F46" s="26">
        <v>2056</v>
      </c>
      <c r="G46" s="26">
        <v>3937</v>
      </c>
      <c r="H46" s="26">
        <v>3996187</v>
      </c>
      <c r="I46" s="26">
        <v>4685775</v>
      </c>
      <c r="J46" s="1"/>
      <c r="K46" s="1"/>
      <c r="L46" s="1"/>
    </row>
    <row r="47" spans="1:12" ht="12.75">
      <c r="A47" s="32"/>
      <c r="B47" s="17" t="s">
        <v>4</v>
      </c>
      <c r="C47" s="26">
        <v>34615</v>
      </c>
      <c r="D47" s="26">
        <v>742653.7303997148</v>
      </c>
      <c r="E47" s="26">
        <v>932</v>
      </c>
      <c r="F47" s="26">
        <v>1086</v>
      </c>
      <c r="G47" s="26">
        <v>1915</v>
      </c>
      <c r="H47" s="26">
        <v>1810372</v>
      </c>
      <c r="I47" s="26">
        <v>2179611</v>
      </c>
      <c r="J47" s="1"/>
      <c r="K47" s="1"/>
      <c r="L47" s="1"/>
    </row>
    <row r="48" spans="1:12" ht="12.75">
      <c r="A48" s="32"/>
      <c r="B48" s="17" t="s">
        <v>5</v>
      </c>
      <c r="C48" s="26">
        <v>34277</v>
      </c>
      <c r="D48" s="26">
        <v>695684.284389857</v>
      </c>
      <c r="E48" s="26">
        <v>747</v>
      </c>
      <c r="F48" s="26">
        <v>898</v>
      </c>
      <c r="G48" s="26">
        <v>1654</v>
      </c>
      <c r="H48" s="26">
        <v>1719212</v>
      </c>
      <c r="I48" s="26">
        <v>2098263</v>
      </c>
      <c r="J48" s="1"/>
      <c r="K48" s="1"/>
      <c r="L48" s="1"/>
    </row>
    <row r="49" spans="1:12" ht="12.75">
      <c r="A49" s="1"/>
      <c r="B49" s="17" t="s">
        <v>6</v>
      </c>
      <c r="C49" s="26">
        <v>20140</v>
      </c>
      <c r="D49" s="26">
        <v>388719.8584832555</v>
      </c>
      <c r="E49" s="26">
        <v>430</v>
      </c>
      <c r="F49" s="26">
        <v>501</v>
      </c>
      <c r="G49" s="26">
        <v>895</v>
      </c>
      <c r="H49" s="26">
        <v>997544</v>
      </c>
      <c r="I49" s="26">
        <v>1199689</v>
      </c>
      <c r="J49" s="1"/>
      <c r="K49" s="1"/>
      <c r="L49" s="1"/>
    </row>
    <row r="50" spans="1:12" ht="12.75">
      <c r="A50" s="1"/>
      <c r="B50" s="17" t="s">
        <v>7</v>
      </c>
      <c r="C50" s="26">
        <v>22343</v>
      </c>
      <c r="D50" s="26">
        <v>448152.7857956807</v>
      </c>
      <c r="E50" s="26">
        <v>508</v>
      </c>
      <c r="F50" s="26">
        <v>627</v>
      </c>
      <c r="G50" s="26">
        <v>1153</v>
      </c>
      <c r="H50" s="26">
        <v>1078138</v>
      </c>
      <c r="I50" s="26">
        <v>1285007</v>
      </c>
      <c r="J50" s="1"/>
      <c r="K50" s="1"/>
      <c r="L50" s="1"/>
    </row>
    <row r="51" spans="1:12" ht="12.75">
      <c r="A51" s="1"/>
      <c r="B51" s="17" t="s">
        <v>8</v>
      </c>
      <c r="C51" s="26">
        <v>20726</v>
      </c>
      <c r="D51" s="26">
        <v>300584.7670675929</v>
      </c>
      <c r="E51" s="26">
        <v>398</v>
      </c>
      <c r="F51" s="26">
        <v>491</v>
      </c>
      <c r="G51" s="26">
        <v>894</v>
      </c>
      <c r="H51" s="26">
        <v>842231</v>
      </c>
      <c r="I51" s="26">
        <v>1009198</v>
      </c>
      <c r="J51" s="1"/>
      <c r="K51" s="1"/>
      <c r="L51" s="1"/>
    </row>
    <row r="52" spans="1:12" ht="12.75">
      <c r="A52" s="1"/>
      <c r="B52" s="17" t="s">
        <v>9</v>
      </c>
      <c r="C52" s="26">
        <v>82346</v>
      </c>
      <c r="D52" s="26">
        <v>1255709.7064304843</v>
      </c>
      <c r="E52" s="26">
        <v>1275</v>
      </c>
      <c r="F52" s="26">
        <v>1538</v>
      </c>
      <c r="G52" s="26">
        <v>2699</v>
      </c>
      <c r="H52" s="26">
        <v>2797203</v>
      </c>
      <c r="I52" s="26">
        <v>3372417</v>
      </c>
      <c r="J52" s="1"/>
      <c r="K52" s="1"/>
      <c r="L52" s="1"/>
    </row>
    <row r="53" spans="1:12" ht="12.75">
      <c r="A53" s="32"/>
      <c r="B53" s="17" t="s">
        <v>10</v>
      </c>
      <c r="C53" s="26">
        <v>34841</v>
      </c>
      <c r="D53" s="26">
        <v>505393.7044095651</v>
      </c>
      <c r="E53" s="26">
        <v>552</v>
      </c>
      <c r="F53" s="26">
        <v>713</v>
      </c>
      <c r="G53" s="26">
        <v>1318</v>
      </c>
      <c r="H53" s="26">
        <v>1420768</v>
      </c>
      <c r="I53" s="26">
        <v>1694178</v>
      </c>
      <c r="J53" s="1"/>
      <c r="K53" s="1"/>
      <c r="L53" s="1"/>
    </row>
    <row r="54" spans="1:12" ht="12.75">
      <c r="A54" s="1"/>
      <c r="B54" s="17" t="s">
        <v>11</v>
      </c>
      <c r="C54" s="26">
        <v>67734</v>
      </c>
      <c r="D54" s="26">
        <v>919071.7361543105</v>
      </c>
      <c r="E54" s="26">
        <v>1003</v>
      </c>
      <c r="F54" s="26">
        <v>1301</v>
      </c>
      <c r="G54" s="26">
        <v>2389</v>
      </c>
      <c r="H54" s="26">
        <v>2459998</v>
      </c>
      <c r="I54" s="26">
        <v>2888232</v>
      </c>
      <c r="J54" s="1"/>
      <c r="K54" s="1"/>
      <c r="L54" s="1"/>
    </row>
    <row r="55" spans="1:12" ht="12.75">
      <c r="A55" s="1"/>
      <c r="B55" s="17" t="s">
        <v>12</v>
      </c>
      <c r="C55" s="26">
        <v>19836</v>
      </c>
      <c r="D55" s="26">
        <v>303232.6385118227</v>
      </c>
      <c r="E55" s="26">
        <v>351</v>
      </c>
      <c r="F55" s="26">
        <v>424</v>
      </c>
      <c r="G55" s="26">
        <v>786</v>
      </c>
      <c r="H55" s="26">
        <v>889122</v>
      </c>
      <c r="I55" s="26">
        <v>1047407</v>
      </c>
      <c r="J55" s="1"/>
      <c r="K55" s="1"/>
      <c r="L55" s="1"/>
    </row>
    <row r="56" spans="1:12" ht="12.75">
      <c r="A56" s="1"/>
      <c r="B56" s="17" t="s">
        <v>13</v>
      </c>
      <c r="C56" s="26">
        <v>40539</v>
      </c>
      <c r="D56" s="26">
        <v>662775.8605617476</v>
      </c>
      <c r="E56" s="26">
        <v>740</v>
      </c>
      <c r="F56" s="26">
        <v>925</v>
      </c>
      <c r="G56" s="26">
        <v>1659</v>
      </c>
      <c r="H56" s="26">
        <v>1719440</v>
      </c>
      <c r="I56" s="26">
        <v>2068253</v>
      </c>
      <c r="J56" s="1"/>
      <c r="K56" s="1"/>
      <c r="L56" s="1"/>
    </row>
    <row r="57" spans="1:12" ht="12.75">
      <c r="A57" s="1"/>
      <c r="B57" s="17" t="s">
        <v>14</v>
      </c>
      <c r="C57" s="26">
        <v>49249</v>
      </c>
      <c r="D57" s="26">
        <v>686904.572566072</v>
      </c>
      <c r="E57" s="26">
        <v>695</v>
      </c>
      <c r="F57" s="26">
        <v>855</v>
      </c>
      <c r="G57" s="26">
        <v>1596</v>
      </c>
      <c r="H57" s="26">
        <v>1819211</v>
      </c>
      <c r="I57" s="26">
        <v>2199043</v>
      </c>
      <c r="J57" s="1"/>
      <c r="K57" s="1"/>
      <c r="L57" s="1"/>
    </row>
    <row r="58" spans="1:12" ht="12.75">
      <c r="A58" s="1"/>
      <c r="B58" s="17" t="s">
        <v>15</v>
      </c>
      <c r="C58" s="26">
        <v>24405</v>
      </c>
      <c r="D58" s="26">
        <v>403723.11908071645</v>
      </c>
      <c r="E58" s="26">
        <v>482</v>
      </c>
      <c r="F58" s="26">
        <v>607</v>
      </c>
      <c r="G58" s="26">
        <v>1160</v>
      </c>
      <c r="H58" s="26">
        <v>1175859</v>
      </c>
      <c r="I58" s="26">
        <v>1428601</v>
      </c>
      <c r="J58" s="1"/>
      <c r="K58" s="1"/>
      <c r="L58" s="1"/>
    </row>
    <row r="59" spans="1:12" ht="12.75">
      <c r="A59" s="1"/>
      <c r="B59" s="9" t="s">
        <v>16</v>
      </c>
      <c r="C59" s="26">
        <v>864799</v>
      </c>
      <c r="D59" s="26">
        <v>13019631.327195909</v>
      </c>
      <c r="E59" s="26">
        <v>14116</v>
      </c>
      <c r="F59" s="26">
        <v>17161</v>
      </c>
      <c r="G59" s="26">
        <v>31259</v>
      </c>
      <c r="H59" s="26">
        <v>31967880</v>
      </c>
      <c r="I59" s="26">
        <v>38157055</v>
      </c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0"/>
  <sheetViews>
    <sheetView showGridLines="0" workbookViewId="0" topLeftCell="A21">
      <selection activeCell="B22" sqref="B22:J59"/>
    </sheetView>
  </sheetViews>
  <sheetFormatPr defaultColWidth="0" defaultRowHeight="12.75" zeroHeight="1"/>
  <cols>
    <col min="1" max="1" width="14.851562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1" width="11.421875" style="10" customWidth="1"/>
    <col min="12" max="14" width="0" style="10" hidden="1" customWidth="1"/>
    <col min="15" max="16384" width="11.421875" style="10" hidden="1" customWidth="1"/>
  </cols>
  <sheetData>
    <row r="1" spans="1:1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21">
      <c r="A2" s="51">
        <v>2004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ht="12.75">
      <c r="A5" s="1"/>
      <c r="B5" s="6" t="s">
        <v>0</v>
      </c>
      <c r="C5" s="23">
        <f>(C24-C$40)/C$40</f>
        <v>-0.07759143581013789</v>
      </c>
      <c r="D5" s="23">
        <f>(D24-D$40)/D$40</f>
        <v>-0.11711548916916141</v>
      </c>
      <c r="E5" s="24">
        <f>(E24-E$40)/E$40</f>
        <v>-0.11014602679323662</v>
      </c>
      <c r="F5" s="23">
        <f aca="true" t="shared" si="0" ref="F5:I20">(F24-F$40)/F$40</f>
        <v>0.002270832296815282</v>
      </c>
      <c r="G5" s="24">
        <f>(G24-G$40)/G$40</f>
        <v>0.006308420423104693</v>
      </c>
      <c r="H5" s="24">
        <f>(H24-H$40)/H$40</f>
        <v>0.14452090966353992</v>
      </c>
      <c r="I5" s="24">
        <f>(I24-I$40)/I$40</f>
        <v>0.017093209915764622</v>
      </c>
      <c r="J5" s="24">
        <f>C5-SUM(D5:I5)</f>
        <v>-0.020523292146964404</v>
      </c>
      <c r="K5" s="1"/>
      <c r="L5" s="1"/>
    </row>
    <row r="6" spans="1:12" ht="12.75">
      <c r="A6" s="1"/>
      <c r="B6" s="6" t="s">
        <v>1</v>
      </c>
      <c r="C6" s="23">
        <f aca="true" t="shared" si="1" ref="C6:E20">(C25-C$40)/C$40</f>
        <v>0.5048841262208135</v>
      </c>
      <c r="D6" s="23">
        <f t="shared" si="1"/>
        <v>0.2512392915678199</v>
      </c>
      <c r="E6" s="24">
        <f t="shared" si="1"/>
        <v>0.13946059328860919</v>
      </c>
      <c r="F6" s="23">
        <f t="shared" si="0"/>
        <v>0.053757725666648694</v>
      </c>
      <c r="G6" s="24">
        <f t="shared" si="0"/>
        <v>0.020304863700881477</v>
      </c>
      <c r="H6" s="24">
        <f t="shared" si="0"/>
        <v>-0.026023766435327857</v>
      </c>
      <c r="I6" s="24">
        <f t="shared" si="0"/>
        <v>0.007962300444032325</v>
      </c>
      <c r="J6" s="24">
        <f aca="true" t="shared" si="2" ref="J6:J20">C6-SUM(D6:I6)</f>
        <v>0.058183117988149735</v>
      </c>
      <c r="K6" s="1"/>
      <c r="L6" s="1"/>
    </row>
    <row r="7" spans="1:12" ht="12.75">
      <c r="A7" s="1"/>
      <c r="B7" s="6" t="s">
        <v>2</v>
      </c>
      <c r="C7" s="23">
        <f t="shared" si="1"/>
        <v>-0.11636788723544148</v>
      </c>
      <c r="D7" s="23">
        <f t="shared" si="1"/>
        <v>-0.1125301395792939</v>
      </c>
      <c r="E7" s="24">
        <f t="shared" si="1"/>
        <v>-0.03365776562848133</v>
      </c>
      <c r="F7" s="23">
        <f t="shared" si="0"/>
        <v>0.0212874996318939</v>
      </c>
      <c r="G7" s="24">
        <f t="shared" si="0"/>
        <v>0.039425065358316615</v>
      </c>
      <c r="H7" s="24">
        <f t="shared" si="0"/>
        <v>-0.015914659982616694</v>
      </c>
      <c r="I7" s="24">
        <f t="shared" si="0"/>
        <v>-0.013691098013813912</v>
      </c>
      <c r="J7" s="24">
        <f t="shared" si="2"/>
        <v>-0.001286789021446147</v>
      </c>
      <c r="K7" s="1"/>
      <c r="L7" s="1"/>
    </row>
    <row r="8" spans="1:12" ht="12.75">
      <c r="A8" s="1"/>
      <c r="B8" s="6" t="s">
        <v>3</v>
      </c>
      <c r="C8" s="23">
        <f t="shared" si="1"/>
        <v>0.11876828489199673</v>
      </c>
      <c r="D8" s="23">
        <f t="shared" si="1"/>
        <v>0.13391316420454816</v>
      </c>
      <c r="E8" s="24">
        <f t="shared" si="1"/>
        <v>0.032121471194890526</v>
      </c>
      <c r="F8" s="23">
        <f t="shared" si="0"/>
        <v>-0.0038666233967606612</v>
      </c>
      <c r="G8" s="24">
        <f t="shared" si="0"/>
        <v>-0.06412422969928633</v>
      </c>
      <c r="H8" s="24">
        <f t="shared" si="0"/>
        <v>0.006730131233267399</v>
      </c>
      <c r="I8" s="24">
        <f t="shared" si="0"/>
        <v>0.01854629585734159</v>
      </c>
      <c r="J8" s="24">
        <f t="shared" si="2"/>
        <v>-0.004551924502003965</v>
      </c>
      <c r="K8" s="1"/>
      <c r="L8" s="1"/>
    </row>
    <row r="9" spans="1:12" ht="12.75">
      <c r="A9" s="1"/>
      <c r="B9" s="6" t="s">
        <v>4</v>
      </c>
      <c r="C9" s="23">
        <f t="shared" si="1"/>
        <v>-0.29131666540128115</v>
      </c>
      <c r="D9" s="23">
        <f t="shared" si="1"/>
        <v>-0.28631483328829416</v>
      </c>
      <c r="E9" s="24">
        <f t="shared" si="1"/>
        <v>-0.12382197836745251</v>
      </c>
      <c r="F9" s="23">
        <f t="shared" si="0"/>
        <v>0.026526599488456915</v>
      </c>
      <c r="G9" s="24">
        <f t="shared" si="0"/>
        <v>0.04625416446935982</v>
      </c>
      <c r="H9" s="24">
        <f t="shared" si="0"/>
        <v>0.06530358167524931</v>
      </c>
      <c r="I9" s="24">
        <f t="shared" si="0"/>
        <v>-0.009459127582907513</v>
      </c>
      <c r="J9" s="24">
        <f t="shared" si="2"/>
        <v>-0.00980507179569301</v>
      </c>
      <c r="K9" s="1"/>
      <c r="L9" s="1"/>
    </row>
    <row r="10" spans="1:12" ht="12.75">
      <c r="A10" s="1"/>
      <c r="B10" s="6" t="s">
        <v>5</v>
      </c>
      <c r="C10" s="23">
        <f t="shared" si="1"/>
        <v>-0.27347847200153924</v>
      </c>
      <c r="D10" s="23">
        <f t="shared" si="1"/>
        <v>-0.2578738870034244</v>
      </c>
      <c r="E10" s="24">
        <f t="shared" si="1"/>
        <v>0.009883177248697292</v>
      </c>
      <c r="F10" s="23">
        <f t="shared" si="0"/>
        <v>0.028438194645791094</v>
      </c>
      <c r="G10" s="24">
        <f t="shared" si="0"/>
        <v>-0.01687777373486161</v>
      </c>
      <c r="H10" s="24">
        <f t="shared" si="0"/>
        <v>-0.016948719049259948</v>
      </c>
      <c r="I10" s="24">
        <f t="shared" si="0"/>
        <v>-0.024701062130309905</v>
      </c>
      <c r="J10" s="24">
        <f t="shared" si="2"/>
        <v>0.004601598021828246</v>
      </c>
      <c r="K10" s="1"/>
      <c r="L10" s="1"/>
    </row>
    <row r="11" spans="1:12" ht="12.75">
      <c r="A11" s="1"/>
      <c r="B11" s="6" t="s">
        <v>6</v>
      </c>
      <c r="C11" s="23">
        <f t="shared" si="1"/>
        <v>-0.26162053654804307</v>
      </c>
      <c r="D11" s="23">
        <f t="shared" si="1"/>
        <v>-0.22687967373966586</v>
      </c>
      <c r="E11" s="24">
        <f t="shared" si="1"/>
        <v>-0.016520169820636664</v>
      </c>
      <c r="F11" s="23">
        <f t="shared" si="0"/>
        <v>0.04368958270266245</v>
      </c>
      <c r="G11" s="24">
        <f t="shared" si="0"/>
        <v>0.02148469589162707</v>
      </c>
      <c r="H11" s="24">
        <f t="shared" si="0"/>
        <v>-0.08049680308650034</v>
      </c>
      <c r="I11" s="24">
        <f t="shared" si="0"/>
        <v>-0.009371989982492562</v>
      </c>
      <c r="J11" s="24">
        <f t="shared" si="2"/>
        <v>0.00647382148696285</v>
      </c>
      <c r="K11" s="1"/>
      <c r="L11" s="1"/>
    </row>
    <row r="12" spans="1:12" ht="12.75">
      <c r="A12" s="1"/>
      <c r="B12" s="6" t="s">
        <v>7</v>
      </c>
      <c r="C12" s="23">
        <f t="shared" si="1"/>
        <v>-0.2079344096735563</v>
      </c>
      <c r="D12" s="23">
        <f t="shared" si="1"/>
        <v>-0.22489108948525954</v>
      </c>
      <c r="E12" s="24">
        <f t="shared" si="1"/>
        <v>-0.010558313127992684</v>
      </c>
      <c r="F12" s="23">
        <f t="shared" si="0"/>
        <v>-0.0204380759908406</v>
      </c>
      <c r="G12" s="24">
        <f t="shared" si="0"/>
        <v>-0.03587049632891361</v>
      </c>
      <c r="H12" s="24">
        <f t="shared" si="0"/>
        <v>0.09284289053591083</v>
      </c>
      <c r="I12" s="24">
        <f t="shared" si="0"/>
        <v>0.0006523352494982863</v>
      </c>
      <c r="J12" s="24">
        <f t="shared" si="2"/>
        <v>-0.009671660525958997</v>
      </c>
      <c r="K12" s="1"/>
      <c r="L12" s="1"/>
    </row>
    <row r="13" spans="1:12" ht="12.75">
      <c r="A13" s="1"/>
      <c r="B13" s="6" t="s">
        <v>8</v>
      </c>
      <c r="C13" s="23">
        <f t="shared" si="1"/>
        <v>-0.11168147989843696</v>
      </c>
      <c r="D13" s="23">
        <f t="shared" si="1"/>
        <v>0.0370964957050184</v>
      </c>
      <c r="E13" s="24">
        <f t="shared" si="1"/>
        <v>-0.1713730307088061</v>
      </c>
      <c r="F13" s="23">
        <f t="shared" si="0"/>
        <v>-0.052412547336546114</v>
      </c>
      <c r="G13" s="24">
        <f t="shared" si="0"/>
        <v>0.0017428701481767566</v>
      </c>
      <c r="H13" s="24">
        <f t="shared" si="0"/>
        <v>0.09345097388260717</v>
      </c>
      <c r="I13" s="24">
        <f t="shared" si="0"/>
        <v>-0.0041002842635893405</v>
      </c>
      <c r="J13" s="24">
        <f t="shared" si="2"/>
        <v>-0.01608595732529773</v>
      </c>
      <c r="K13" s="1"/>
      <c r="L13" s="1"/>
    </row>
    <row r="14" spans="1:12" ht="12.75">
      <c r="A14" s="1"/>
      <c r="B14" s="6" t="s">
        <v>9</v>
      </c>
      <c r="C14" s="23">
        <f t="shared" si="1"/>
        <v>0.07085673553170582</v>
      </c>
      <c r="D14" s="23">
        <f t="shared" si="1"/>
        <v>-0.015666002143357047</v>
      </c>
      <c r="E14" s="24">
        <f t="shared" si="1"/>
        <v>0.05595838122702552</v>
      </c>
      <c r="F14" s="23">
        <f t="shared" si="0"/>
        <v>0.010692594424451881</v>
      </c>
      <c r="G14" s="24">
        <f t="shared" si="0"/>
        <v>0.04517280087062841</v>
      </c>
      <c r="H14" s="24">
        <f t="shared" si="0"/>
        <v>-0.014843468233869466</v>
      </c>
      <c r="I14" s="24">
        <f t="shared" si="0"/>
        <v>-0.010012612533324439</v>
      </c>
      <c r="J14" s="24">
        <f t="shared" si="2"/>
        <v>-0.00044495807984902547</v>
      </c>
      <c r="K14" s="1"/>
      <c r="L14" s="1"/>
    </row>
    <row r="15" spans="1:12" ht="12.75">
      <c r="A15" s="1"/>
      <c r="B15" s="6" t="s">
        <v>10</v>
      </c>
      <c r="C15" s="23">
        <f t="shared" si="1"/>
        <v>-0.09730099894538466</v>
      </c>
      <c r="D15" s="23">
        <f t="shared" si="1"/>
        <v>0.038402888990267586</v>
      </c>
      <c r="E15" s="24">
        <f t="shared" si="1"/>
        <v>-0.028329493381654743</v>
      </c>
      <c r="F15" s="23">
        <f t="shared" si="0"/>
        <v>-0.059386708207131884</v>
      </c>
      <c r="G15" s="24">
        <f t="shared" si="0"/>
        <v>-0.006536710250358279</v>
      </c>
      <c r="H15" s="24">
        <f t="shared" si="0"/>
        <v>-0.04346992643966818</v>
      </c>
      <c r="I15" s="24">
        <f t="shared" si="0"/>
        <v>0.0009133672272809415</v>
      </c>
      <c r="J15" s="24">
        <f t="shared" si="2"/>
        <v>0.0011055831158798962</v>
      </c>
      <c r="K15" s="1"/>
      <c r="L15" s="1"/>
    </row>
    <row r="16" spans="1:12" ht="12.75">
      <c r="A16" s="1"/>
      <c r="B16" s="6" t="s">
        <v>11</v>
      </c>
      <c r="C16" s="23">
        <f t="shared" si="1"/>
        <v>0.013576367680592371</v>
      </c>
      <c r="D16" s="23">
        <f t="shared" si="1"/>
        <v>0.08639426766028102</v>
      </c>
      <c r="E16" s="24">
        <f t="shared" si="1"/>
        <v>0.02897484336864519</v>
      </c>
      <c r="F16" s="23">
        <f t="shared" si="0"/>
        <v>-0.07440562481878805</v>
      </c>
      <c r="G16" s="24">
        <f t="shared" si="0"/>
        <v>-0.021749770958457326</v>
      </c>
      <c r="H16" s="24">
        <f t="shared" si="0"/>
        <v>-0.015605029159961304</v>
      </c>
      <c r="I16" s="24">
        <f t="shared" si="0"/>
        <v>0.017241810684091</v>
      </c>
      <c r="J16" s="24">
        <f t="shared" si="2"/>
        <v>-0.007274129095218162</v>
      </c>
      <c r="K16" s="1"/>
      <c r="L16" s="1"/>
    </row>
    <row r="17" spans="1:12" ht="12.75">
      <c r="A17" s="1"/>
      <c r="B17" s="6" t="s">
        <v>12</v>
      </c>
      <c r="C17" s="23">
        <f t="shared" si="1"/>
        <v>-0.1423753079574497</v>
      </c>
      <c r="D17" s="23">
        <f t="shared" si="1"/>
        <v>0.01360927022060579</v>
      </c>
      <c r="E17" s="24">
        <f t="shared" si="1"/>
        <v>-0.004517443423217128</v>
      </c>
      <c r="F17" s="23">
        <f t="shared" si="0"/>
        <v>0.014306982810963341</v>
      </c>
      <c r="G17" s="24">
        <f t="shared" si="0"/>
        <v>-0.042113473511100556</v>
      </c>
      <c r="H17" s="24">
        <f t="shared" si="0"/>
        <v>-0.13559015352963188</v>
      </c>
      <c r="I17" s="24">
        <f t="shared" si="0"/>
        <v>0.012021788700154142</v>
      </c>
      <c r="J17" s="24">
        <f t="shared" si="2"/>
        <v>-9.227922522339616E-05</v>
      </c>
      <c r="K17" s="1"/>
      <c r="L17" s="1"/>
    </row>
    <row r="18" spans="1:12" ht="12.75">
      <c r="A18" s="1"/>
      <c r="B18" s="6" t="s">
        <v>13</v>
      </c>
      <c r="C18" s="23">
        <f t="shared" si="1"/>
        <v>-0.1192057869839847</v>
      </c>
      <c r="D18" s="23">
        <f t="shared" si="1"/>
        <v>-0.06248312957316792</v>
      </c>
      <c r="E18" s="24">
        <f t="shared" si="1"/>
        <v>-0.0820351910123575</v>
      </c>
      <c r="F18" s="23">
        <f t="shared" si="0"/>
        <v>-0.03858832720485115</v>
      </c>
      <c r="G18" s="24">
        <f t="shared" si="0"/>
        <v>0.02872391020374385</v>
      </c>
      <c r="H18" s="24">
        <f t="shared" si="0"/>
        <v>0.04333922804461022</v>
      </c>
      <c r="I18" s="24">
        <f t="shared" si="0"/>
        <v>-0.00817382082023516</v>
      </c>
      <c r="J18" s="24">
        <f t="shared" si="2"/>
        <v>1.1543378272957372E-05</v>
      </c>
      <c r="K18" s="1"/>
      <c r="L18" s="1"/>
    </row>
    <row r="19" spans="1:12" ht="12.75">
      <c r="A19" s="1"/>
      <c r="B19" s="6" t="s">
        <v>14</v>
      </c>
      <c r="C19" s="23">
        <f t="shared" si="1"/>
        <v>-0.01842510362822091</v>
      </c>
      <c r="D19" s="23">
        <f t="shared" si="1"/>
        <v>0.07237127414204507</v>
      </c>
      <c r="E19" s="24">
        <f t="shared" si="1"/>
        <v>0.06733681827896172</v>
      </c>
      <c r="F19" s="23">
        <f t="shared" si="0"/>
        <v>-0.013859498435998305</v>
      </c>
      <c r="G19" s="24">
        <f t="shared" si="0"/>
        <v>-0.028325052040407254</v>
      </c>
      <c r="H19" s="24">
        <f t="shared" si="0"/>
        <v>-0.09385451348448999</v>
      </c>
      <c r="I19" s="24">
        <f t="shared" si="0"/>
        <v>-0.012313661482362341</v>
      </c>
      <c r="J19" s="24">
        <f t="shared" si="2"/>
        <v>-0.009780470605969802</v>
      </c>
      <c r="K19" s="1"/>
      <c r="L19" s="1"/>
    </row>
    <row r="20" spans="1:12" ht="12.75">
      <c r="A20" s="1"/>
      <c r="B20" s="6" t="s">
        <v>15</v>
      </c>
      <c r="C20" s="23">
        <f t="shared" si="1"/>
        <v>-0.2428215196365133</v>
      </c>
      <c r="D20" s="23">
        <f t="shared" si="1"/>
        <v>-0.07373426678345694</v>
      </c>
      <c r="E20" s="24">
        <f t="shared" si="1"/>
        <v>-0.09618721964706384</v>
      </c>
      <c r="F20" s="23">
        <f t="shared" si="0"/>
        <v>-0.04103699787104611</v>
      </c>
      <c r="G20" s="24">
        <f t="shared" si="0"/>
        <v>-0.02255813068812904</v>
      </c>
      <c r="H20" s="24">
        <f t="shared" si="0"/>
        <v>-0.016389981780586888</v>
      </c>
      <c r="I20" s="24">
        <f t="shared" si="0"/>
        <v>-0.019001252840559608</v>
      </c>
      <c r="J20" s="24">
        <f t="shared" si="2"/>
        <v>0.026086329974329164</v>
      </c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ht="18.75" customHeight="1">
      <c r="A24" s="1"/>
      <c r="B24" s="17" t="s">
        <v>0</v>
      </c>
      <c r="C24" s="33">
        <f>C43/I43*1000000</f>
        <v>19804.057808820337</v>
      </c>
      <c r="D24" s="33">
        <f>C43/D43*1000000</f>
        <v>56062.87814853189</v>
      </c>
      <c r="E24" s="33">
        <f>D43/E43/1000</f>
        <v>0.832512411701353</v>
      </c>
      <c r="F24" s="33">
        <f>E43/F43</f>
        <v>0.8121301775147929</v>
      </c>
      <c r="G24" s="33">
        <f>F43/G43</f>
        <v>0.5504885993485342</v>
      </c>
      <c r="H24" s="33">
        <f>G43/H43*1000</f>
        <v>1.1203106946336843</v>
      </c>
      <c r="I24" s="33">
        <f>H43/I43</f>
        <v>0.8471798530124411</v>
      </c>
      <c r="J24" s="33" t="str">
        <f>IF(PRODUCT(D24:I24)-C24&lt;0.0001,"prawidłowo","nieprawidłowo")</f>
        <v>prawidłowo</v>
      </c>
      <c r="K24" s="1"/>
      <c r="L24" s="1"/>
    </row>
    <row r="25" spans="1:12" ht="12.75">
      <c r="A25" s="1"/>
      <c r="B25" s="17" t="s">
        <v>1</v>
      </c>
      <c r="C25" s="33">
        <f aca="true" t="shared" si="3" ref="C25:C40">C44/I44*1000000</f>
        <v>32309.773985488137</v>
      </c>
      <c r="D25" s="33">
        <f aca="true" t="shared" si="4" ref="D25:D40">C44/D44*1000000</f>
        <v>79453.28644604853</v>
      </c>
      <c r="E25" s="33">
        <f aca="true" t="shared" si="5" ref="E25:E40">D44/E44/1000</f>
        <v>1.0660345574890608</v>
      </c>
      <c r="F25" s="33">
        <f aca="true" t="shared" si="6" ref="F25:G40">E44/F44</f>
        <v>0.8538494997825141</v>
      </c>
      <c r="G25" s="33">
        <f t="shared" si="6"/>
        <v>0.558145180869143</v>
      </c>
      <c r="H25" s="33">
        <f aca="true" t="shared" si="7" ref="H25:H40">G44/H44*1000</f>
        <v>0.9533735745398566</v>
      </c>
      <c r="I25" s="33">
        <f aca="true" t="shared" si="8" ref="I25:I40">H44/I44</f>
        <v>0.8395743332147299</v>
      </c>
      <c r="J25" s="33" t="str">
        <f aca="true" t="shared" si="9" ref="J25:J40">IF(PRODUCT(D25:I25)-C25&lt;0.0001,"prawidłowo","nieprawidłowo")</f>
        <v>prawidłowo</v>
      </c>
      <c r="K25" s="1"/>
      <c r="L25" s="1"/>
    </row>
    <row r="26" spans="1:12" ht="12.75">
      <c r="A26" s="1"/>
      <c r="B26" s="17" t="s">
        <v>2</v>
      </c>
      <c r="C26" s="33">
        <f t="shared" si="3"/>
        <v>18971.529669489704</v>
      </c>
      <c r="D26" s="33">
        <f t="shared" si="4"/>
        <v>56354.04635022936</v>
      </c>
      <c r="E26" s="33">
        <f t="shared" si="5"/>
        <v>0.9040718233423881</v>
      </c>
      <c r="F26" s="33">
        <f t="shared" si="6"/>
        <v>0.8275391956373551</v>
      </c>
      <c r="G26" s="33">
        <f t="shared" si="6"/>
        <v>0.5686046511627907</v>
      </c>
      <c r="H26" s="33">
        <f t="shared" si="7"/>
        <v>0.963268841613214</v>
      </c>
      <c r="I26" s="33">
        <f t="shared" si="8"/>
        <v>0.8215383039266597</v>
      </c>
      <c r="J26" s="33" t="str">
        <f t="shared" si="9"/>
        <v>prawidłowo</v>
      </c>
      <c r="K26" s="1"/>
      <c r="L26" s="1"/>
    </row>
    <row r="27" spans="1:12" ht="12.75">
      <c r="A27" s="1"/>
      <c r="B27" s="17" t="s">
        <v>3</v>
      </c>
      <c r="C27" s="33">
        <f t="shared" si="3"/>
        <v>24019.889503232556</v>
      </c>
      <c r="D27" s="33">
        <f t="shared" si="4"/>
        <v>72003.11566910699</v>
      </c>
      <c r="E27" s="33">
        <f t="shared" si="5"/>
        <v>0.9656122926065237</v>
      </c>
      <c r="F27" s="33">
        <f t="shared" si="6"/>
        <v>0.8071570576540755</v>
      </c>
      <c r="G27" s="33">
        <f t="shared" si="6"/>
        <v>0.5119592875318066</v>
      </c>
      <c r="H27" s="33">
        <f t="shared" si="7"/>
        <v>0.9854346243111988</v>
      </c>
      <c r="I27" s="33">
        <f t="shared" si="8"/>
        <v>0.8483901896093216</v>
      </c>
      <c r="J27" s="33" t="str">
        <f t="shared" si="9"/>
        <v>prawidłowo</v>
      </c>
      <c r="K27" s="1"/>
      <c r="L27" s="1"/>
    </row>
    <row r="28" spans="1:12" ht="12.75">
      <c r="A28" s="1"/>
      <c r="B28" s="17" t="s">
        <v>4</v>
      </c>
      <c r="C28" s="33">
        <f t="shared" si="3"/>
        <v>15215.389656390666</v>
      </c>
      <c r="D28" s="33">
        <f t="shared" si="4"/>
        <v>45318.77504581029</v>
      </c>
      <c r="E28" s="33">
        <f t="shared" si="5"/>
        <v>0.8197177287868835</v>
      </c>
      <c r="F28" s="33">
        <f t="shared" si="6"/>
        <v>0.8317843866171004</v>
      </c>
      <c r="G28" s="33">
        <f t="shared" si="6"/>
        <v>0.5723404255319149</v>
      </c>
      <c r="H28" s="33">
        <f t="shared" si="7"/>
        <v>1.0427690621512546</v>
      </c>
      <c r="I28" s="33">
        <f t="shared" si="8"/>
        <v>0.8250632906758144</v>
      </c>
      <c r="J28" s="33" t="str">
        <f t="shared" si="9"/>
        <v>prawidłowo</v>
      </c>
      <c r="K28" s="1"/>
      <c r="L28" s="1"/>
    </row>
    <row r="29" spans="1:12" ht="12.75">
      <c r="A29" s="1"/>
      <c r="B29" s="17" t="s">
        <v>5</v>
      </c>
      <c r="C29" s="33">
        <f t="shared" si="3"/>
        <v>15598.374623148511</v>
      </c>
      <c r="D29" s="33">
        <f t="shared" si="4"/>
        <v>47124.76584804682</v>
      </c>
      <c r="E29" s="33">
        <f t="shared" si="5"/>
        <v>0.9448070186147121</v>
      </c>
      <c r="F29" s="33">
        <f t="shared" si="6"/>
        <v>0.8333333333333334</v>
      </c>
      <c r="G29" s="33">
        <f t="shared" si="6"/>
        <v>0.5378048780487805</v>
      </c>
      <c r="H29" s="33">
        <f t="shared" si="7"/>
        <v>0.962256656146385</v>
      </c>
      <c r="I29" s="33">
        <f t="shared" si="8"/>
        <v>0.8123676402245023</v>
      </c>
      <c r="J29" s="33" t="str">
        <f t="shared" si="9"/>
        <v>prawidłowo</v>
      </c>
      <c r="K29" s="1"/>
      <c r="L29" s="1"/>
    </row>
    <row r="30" spans="1:12" ht="12.75">
      <c r="A30" s="1"/>
      <c r="B30" s="17" t="s">
        <v>6</v>
      </c>
      <c r="C30" s="33">
        <f t="shared" si="3"/>
        <v>15852.963802316151</v>
      </c>
      <c r="D30" s="33">
        <f t="shared" si="4"/>
        <v>49092.888269721785</v>
      </c>
      <c r="E30" s="33">
        <f t="shared" si="5"/>
        <v>0.9201050845811247</v>
      </c>
      <c r="F30" s="33">
        <f t="shared" si="6"/>
        <v>0.845691382765531</v>
      </c>
      <c r="G30" s="33">
        <f t="shared" si="6"/>
        <v>0.5587905935050392</v>
      </c>
      <c r="H30" s="33">
        <f t="shared" si="7"/>
        <v>0.9000528138493232</v>
      </c>
      <c r="I30" s="33">
        <f t="shared" si="8"/>
        <v>0.8251358712601617</v>
      </c>
      <c r="J30" s="33" t="str">
        <f t="shared" si="9"/>
        <v>prawidłowo</v>
      </c>
      <c r="K30" s="1"/>
      <c r="L30" s="1"/>
    </row>
    <row r="31" spans="1:12" ht="12.75">
      <c r="A31" s="1"/>
      <c r="B31" s="17" t="s">
        <v>7</v>
      </c>
      <c r="C31" s="33">
        <f t="shared" si="3"/>
        <v>17005.601799652824</v>
      </c>
      <c r="D31" s="33">
        <f t="shared" si="4"/>
        <v>49219.16272054204</v>
      </c>
      <c r="E31" s="33">
        <f t="shared" si="5"/>
        <v>0.925682763439516</v>
      </c>
      <c r="F31" s="33">
        <f t="shared" si="6"/>
        <v>0.7937293729372937</v>
      </c>
      <c r="G31" s="33">
        <f t="shared" si="6"/>
        <v>0.5274151436031331</v>
      </c>
      <c r="H31" s="33">
        <f t="shared" si="7"/>
        <v>1.0697258280599606</v>
      </c>
      <c r="I31" s="33">
        <f t="shared" si="8"/>
        <v>0.8334855547442254</v>
      </c>
      <c r="J31" s="33" t="str">
        <f t="shared" si="9"/>
        <v>prawidłowo</v>
      </c>
      <c r="K31" s="1"/>
      <c r="L31" s="1"/>
    </row>
    <row r="32" spans="1:12" ht="12.75">
      <c r="A32" s="1"/>
      <c r="B32" s="17" t="s">
        <v>8</v>
      </c>
      <c r="C32" s="33">
        <f t="shared" si="3"/>
        <v>19072.146560334848</v>
      </c>
      <c r="D32" s="33">
        <f t="shared" si="4"/>
        <v>65855.28883303747</v>
      </c>
      <c r="E32" s="33">
        <f t="shared" si="5"/>
        <v>0.7752308326718068</v>
      </c>
      <c r="F32" s="33">
        <f t="shared" si="6"/>
        <v>0.7678207739307535</v>
      </c>
      <c r="G32" s="33">
        <f t="shared" si="6"/>
        <v>0.5479910714285714</v>
      </c>
      <c r="H32" s="33">
        <f t="shared" si="7"/>
        <v>1.0703210485323702</v>
      </c>
      <c r="I32" s="33">
        <f t="shared" si="8"/>
        <v>0.8295268974045946</v>
      </c>
      <c r="J32" s="33" t="str">
        <f t="shared" si="9"/>
        <v>prawidłowo</v>
      </c>
      <c r="K32" s="1"/>
      <c r="L32" s="1"/>
    </row>
    <row r="33" spans="1:12" ht="12.75">
      <c r="A33" s="1"/>
      <c r="B33" s="17" t="s">
        <v>9</v>
      </c>
      <c r="C33" s="33">
        <f t="shared" si="3"/>
        <v>22991.231346665347</v>
      </c>
      <c r="D33" s="33">
        <f t="shared" si="4"/>
        <v>62504.88744826065</v>
      </c>
      <c r="E33" s="33">
        <f t="shared" si="5"/>
        <v>0.987913168992845</v>
      </c>
      <c r="F33" s="33">
        <f t="shared" si="6"/>
        <v>0.818954248366013</v>
      </c>
      <c r="G33" s="33">
        <f t="shared" si="6"/>
        <v>0.5717488789237668</v>
      </c>
      <c r="H33" s="33">
        <f t="shared" si="7"/>
        <v>0.9643173742891943</v>
      </c>
      <c r="I33" s="33">
        <f t="shared" si="8"/>
        <v>0.8246022697051035</v>
      </c>
      <c r="J33" s="33" t="str">
        <f t="shared" si="9"/>
        <v>prawidłowo</v>
      </c>
      <c r="K33" s="1"/>
      <c r="L33" s="1"/>
    </row>
    <row r="34" spans="1:12" ht="12.75">
      <c r="A34" s="1"/>
      <c r="B34" s="17" t="s">
        <v>10</v>
      </c>
      <c r="C34" s="33">
        <f t="shared" si="3"/>
        <v>19380.89464352618</v>
      </c>
      <c r="D34" s="33">
        <f t="shared" si="4"/>
        <v>65938.24438007279</v>
      </c>
      <c r="E34" s="33">
        <f t="shared" si="5"/>
        <v>0.9090567454891326</v>
      </c>
      <c r="F34" s="33">
        <f t="shared" si="6"/>
        <v>0.7621696801112656</v>
      </c>
      <c r="G34" s="33">
        <f t="shared" si="6"/>
        <v>0.5434618291761149</v>
      </c>
      <c r="H34" s="33">
        <f t="shared" si="7"/>
        <v>0.9362964556614443</v>
      </c>
      <c r="I34" s="33">
        <f t="shared" si="8"/>
        <v>0.833702979293336</v>
      </c>
      <c r="J34" s="33" t="str">
        <f t="shared" si="9"/>
        <v>prawidłowo</v>
      </c>
      <c r="K34" s="1"/>
      <c r="L34" s="1"/>
    </row>
    <row r="35" spans="1:12" ht="12.75">
      <c r="A35" s="1"/>
      <c r="B35" s="17" t="s">
        <v>11</v>
      </c>
      <c r="C35" s="33">
        <f t="shared" si="3"/>
        <v>21761.42520622664</v>
      </c>
      <c r="D35" s="33">
        <f t="shared" si="4"/>
        <v>68985.68125494229</v>
      </c>
      <c r="E35" s="33">
        <f t="shared" si="5"/>
        <v>0.9626684312548529</v>
      </c>
      <c r="F35" s="33">
        <f t="shared" si="6"/>
        <v>0.75</v>
      </c>
      <c r="G35" s="33">
        <f t="shared" si="6"/>
        <v>0.5351397121083827</v>
      </c>
      <c r="H35" s="33">
        <f t="shared" si="7"/>
        <v>0.9635719227706487</v>
      </c>
      <c r="I35" s="33">
        <f t="shared" si="8"/>
        <v>0.8473036288629148</v>
      </c>
      <c r="J35" s="33" t="str">
        <f t="shared" si="9"/>
        <v>prawidłowo</v>
      </c>
      <c r="K35" s="1"/>
      <c r="L35" s="1"/>
    </row>
    <row r="36" spans="1:12" ht="12.75">
      <c r="A36" s="1"/>
      <c r="B36" s="17" t="s">
        <v>12</v>
      </c>
      <c r="C36" s="33">
        <f t="shared" si="3"/>
        <v>18413.151870938662</v>
      </c>
      <c r="D36" s="33">
        <f t="shared" si="4"/>
        <v>64363.8576840862</v>
      </c>
      <c r="E36" s="33">
        <f t="shared" si="5"/>
        <v>0.9313343637673462</v>
      </c>
      <c r="F36" s="33">
        <f t="shared" si="6"/>
        <v>0.821882951653944</v>
      </c>
      <c r="G36" s="33">
        <f t="shared" si="6"/>
        <v>0.524</v>
      </c>
      <c r="H36" s="33">
        <f t="shared" si="7"/>
        <v>0.8461248609534812</v>
      </c>
      <c r="I36" s="33">
        <f t="shared" si="8"/>
        <v>0.8429556522822437</v>
      </c>
      <c r="J36" s="33" t="str">
        <f t="shared" si="9"/>
        <v>prawidłowo</v>
      </c>
      <c r="K36" s="1"/>
      <c r="L36" s="1"/>
    </row>
    <row r="37" spans="1:12" ht="12.75">
      <c r="A37" s="1"/>
      <c r="B37" s="17" t="s">
        <v>13</v>
      </c>
      <c r="C37" s="33">
        <f t="shared" si="3"/>
        <v>18910.600128223847</v>
      </c>
      <c r="D37" s="33">
        <f t="shared" si="4"/>
        <v>59532.015143714496</v>
      </c>
      <c r="E37" s="33">
        <f t="shared" si="5"/>
        <v>0.8588118050799592</v>
      </c>
      <c r="F37" s="33">
        <f t="shared" si="6"/>
        <v>0.7790224032586558</v>
      </c>
      <c r="G37" s="33">
        <f t="shared" si="6"/>
        <v>0.5627507163323783</v>
      </c>
      <c r="H37" s="33">
        <f t="shared" si="7"/>
        <v>1.021269323644638</v>
      </c>
      <c r="I37" s="33">
        <f t="shared" si="8"/>
        <v>0.8261338769147756</v>
      </c>
      <c r="J37" s="33" t="str">
        <f t="shared" si="9"/>
        <v>prawidłowo</v>
      </c>
      <c r="K37" s="1"/>
      <c r="L37" s="1"/>
    </row>
    <row r="38" spans="1:12" ht="12.75">
      <c r="A38" s="1"/>
      <c r="B38" s="17" t="s">
        <v>14</v>
      </c>
      <c r="C38" s="33">
        <f t="shared" si="3"/>
        <v>21074.355492901</v>
      </c>
      <c r="D38" s="33">
        <f t="shared" si="4"/>
        <v>68095.22574547742</v>
      </c>
      <c r="E38" s="33">
        <f t="shared" si="5"/>
        <v>0.9985583875980536</v>
      </c>
      <c r="F38" s="33">
        <f t="shared" si="6"/>
        <v>0.799059929494712</v>
      </c>
      <c r="G38" s="33">
        <f t="shared" si="6"/>
        <v>0.5315427857589007</v>
      </c>
      <c r="H38" s="33">
        <f t="shared" si="7"/>
        <v>0.8869776610160852</v>
      </c>
      <c r="I38" s="33">
        <f t="shared" si="8"/>
        <v>0.8226856289376543</v>
      </c>
      <c r="J38" s="33" t="str">
        <f t="shared" si="9"/>
        <v>prawidłowo</v>
      </c>
      <c r="K38" s="1"/>
      <c r="L38" s="1"/>
    </row>
    <row r="39" spans="1:12" ht="12.75">
      <c r="A39" s="1"/>
      <c r="B39" s="17" t="s">
        <v>15</v>
      </c>
      <c r="C39" s="33">
        <f t="shared" si="3"/>
        <v>16256.577593556163</v>
      </c>
      <c r="D39" s="33">
        <f t="shared" si="4"/>
        <v>58817.571604707045</v>
      </c>
      <c r="E39" s="33">
        <f t="shared" si="5"/>
        <v>0.8455717231745111</v>
      </c>
      <c r="F39" s="33">
        <f t="shared" si="6"/>
        <v>0.7770382695507487</v>
      </c>
      <c r="G39" s="33">
        <f t="shared" si="6"/>
        <v>0.5346975088967971</v>
      </c>
      <c r="H39" s="33">
        <f t="shared" si="7"/>
        <v>0.9628035743654404</v>
      </c>
      <c r="I39" s="33">
        <f t="shared" si="8"/>
        <v>0.8171152518978606</v>
      </c>
      <c r="J39" s="33" t="str">
        <f t="shared" si="9"/>
        <v>prawidłowo</v>
      </c>
      <c r="K39" s="1"/>
      <c r="L39" s="1"/>
    </row>
    <row r="40" spans="1:12" ht="12.75">
      <c r="A40" s="1"/>
      <c r="B40" s="9" t="s">
        <v>16</v>
      </c>
      <c r="C40" s="34">
        <f t="shared" si="3"/>
        <v>21469.941387864226</v>
      </c>
      <c r="D40" s="34">
        <f t="shared" si="4"/>
        <v>63499.673468927336</v>
      </c>
      <c r="E40" s="34">
        <f t="shared" si="5"/>
        <v>0.9355607063271643</v>
      </c>
      <c r="F40" s="34">
        <f t="shared" si="6"/>
        <v>0.8102901444849054</v>
      </c>
      <c r="G40" s="34">
        <f t="shared" si="6"/>
        <v>0.5470376558282997</v>
      </c>
      <c r="H40" s="34">
        <f t="shared" si="7"/>
        <v>0.9788468565096178</v>
      </c>
      <c r="I40" s="34">
        <f t="shared" si="8"/>
        <v>0.832942197188205</v>
      </c>
      <c r="J40" s="34" t="str">
        <f t="shared" si="9"/>
        <v>prawidłowo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4" ht="18.75">
      <c r="A42" s="1"/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  <c r="J42" s="1"/>
      <c r="K42" s="1"/>
      <c r="L42" s="1"/>
      <c r="M42" s="1"/>
      <c r="N42" s="1"/>
    </row>
    <row r="43" spans="1:14" ht="12.75">
      <c r="A43" s="31"/>
      <c r="B43" s="17" t="s">
        <v>0</v>
      </c>
      <c r="C43" s="26">
        <v>51247</v>
      </c>
      <c r="D43" s="26">
        <v>914098.6280480856</v>
      </c>
      <c r="E43" s="26">
        <v>1098</v>
      </c>
      <c r="F43" s="26">
        <v>1352</v>
      </c>
      <c r="G43" s="26">
        <v>2456</v>
      </c>
      <c r="H43" s="26">
        <v>2192249</v>
      </c>
      <c r="I43" s="26">
        <v>2587702</v>
      </c>
      <c r="J43" s="1"/>
      <c r="K43" s="1"/>
      <c r="L43" s="1"/>
      <c r="M43" s="1"/>
      <c r="N43" s="1"/>
    </row>
    <row r="44" spans="1:14" ht="12.75">
      <c r="A44" s="31"/>
      <c r="B44" s="17" t="s">
        <v>1</v>
      </c>
      <c r="C44" s="26">
        <v>166266</v>
      </c>
      <c r="D44" s="26">
        <v>2092625.8363510265</v>
      </c>
      <c r="E44" s="26">
        <v>1963</v>
      </c>
      <c r="F44" s="26">
        <v>2299</v>
      </c>
      <c r="G44" s="26">
        <v>4119</v>
      </c>
      <c r="H44" s="26">
        <v>4320447</v>
      </c>
      <c r="I44" s="26">
        <v>5145997</v>
      </c>
      <c r="J44" s="1"/>
      <c r="K44" s="1"/>
      <c r="L44" s="1"/>
      <c r="M44" s="1"/>
      <c r="N44" s="1"/>
    </row>
    <row r="45" spans="1:14" ht="12.75">
      <c r="A45" s="31"/>
      <c r="B45" s="17" t="s">
        <v>2</v>
      </c>
      <c r="C45" s="26">
        <v>61851</v>
      </c>
      <c r="D45" s="26">
        <v>1097543.1935376592</v>
      </c>
      <c r="E45" s="26">
        <v>1214</v>
      </c>
      <c r="F45" s="26">
        <v>1467</v>
      </c>
      <c r="G45" s="26">
        <v>2580</v>
      </c>
      <c r="H45" s="26">
        <v>2678380</v>
      </c>
      <c r="I45" s="26">
        <v>3260201</v>
      </c>
      <c r="J45" s="1"/>
      <c r="K45" s="1"/>
      <c r="L45" s="1"/>
      <c r="M45" s="1"/>
      <c r="N45" s="1"/>
    </row>
    <row r="46" spans="1:14" ht="12.75">
      <c r="A46" s="31"/>
      <c r="B46" s="17" t="s">
        <v>3</v>
      </c>
      <c r="C46" s="26">
        <v>112912</v>
      </c>
      <c r="D46" s="26">
        <v>1568154.3631929946</v>
      </c>
      <c r="E46" s="26">
        <v>1624</v>
      </c>
      <c r="F46" s="26">
        <v>2012</v>
      </c>
      <c r="G46" s="26">
        <v>3930</v>
      </c>
      <c r="H46" s="26">
        <v>3988088</v>
      </c>
      <c r="I46" s="26">
        <v>4700771</v>
      </c>
      <c r="J46" s="1"/>
      <c r="K46" s="1"/>
      <c r="L46" s="1"/>
      <c r="M46" s="1"/>
      <c r="N46" s="1"/>
    </row>
    <row r="47" spans="1:14" ht="12.75">
      <c r="A47" s="32"/>
      <c r="B47" s="17" t="s">
        <v>4</v>
      </c>
      <c r="C47" s="26">
        <v>33248</v>
      </c>
      <c r="D47" s="26">
        <v>733647.3672642608</v>
      </c>
      <c r="E47" s="26">
        <v>895</v>
      </c>
      <c r="F47" s="26">
        <v>1076</v>
      </c>
      <c r="G47" s="26">
        <v>1880</v>
      </c>
      <c r="H47" s="26">
        <v>1802892</v>
      </c>
      <c r="I47" s="26">
        <v>2185156</v>
      </c>
      <c r="J47" s="1"/>
      <c r="K47" s="1"/>
      <c r="L47" s="1"/>
      <c r="M47" s="1"/>
      <c r="N47" s="1"/>
    </row>
    <row r="48" spans="1:14" ht="12.75">
      <c r="A48" s="32"/>
      <c r="B48" s="17" t="s">
        <v>5</v>
      </c>
      <c r="C48" s="26">
        <v>32725</v>
      </c>
      <c r="D48" s="26">
        <v>694433.1586818134</v>
      </c>
      <c r="E48" s="26">
        <v>735</v>
      </c>
      <c r="F48" s="26">
        <v>882</v>
      </c>
      <c r="G48" s="26">
        <v>1640</v>
      </c>
      <c r="H48" s="26">
        <v>1704327</v>
      </c>
      <c r="I48" s="26">
        <v>2097975</v>
      </c>
      <c r="J48" s="1"/>
      <c r="K48" s="1"/>
      <c r="L48" s="1"/>
      <c r="M48" s="1"/>
      <c r="N48" s="1"/>
    </row>
    <row r="49" spans="1:14" ht="12.75">
      <c r="A49" s="1"/>
      <c r="B49" s="17" t="s">
        <v>6</v>
      </c>
      <c r="C49" s="26">
        <v>19062</v>
      </c>
      <c r="D49" s="26">
        <v>388284.34569323465</v>
      </c>
      <c r="E49" s="26">
        <v>422</v>
      </c>
      <c r="F49" s="26">
        <v>499</v>
      </c>
      <c r="G49" s="26">
        <v>893</v>
      </c>
      <c r="H49" s="26">
        <v>992164</v>
      </c>
      <c r="I49" s="26">
        <v>1202425</v>
      </c>
      <c r="J49" s="1"/>
      <c r="K49" s="1"/>
      <c r="L49" s="1"/>
      <c r="M49" s="1"/>
      <c r="N49" s="1"/>
    </row>
    <row r="50" spans="1:14" ht="12.75">
      <c r="A50" s="1"/>
      <c r="B50" s="17" t="s">
        <v>7</v>
      </c>
      <c r="C50" s="26">
        <v>21915</v>
      </c>
      <c r="D50" s="26">
        <v>445253.4092144072</v>
      </c>
      <c r="E50" s="26">
        <v>481</v>
      </c>
      <c r="F50" s="26">
        <v>606</v>
      </c>
      <c r="G50" s="26">
        <v>1149</v>
      </c>
      <c r="H50" s="26">
        <v>1074107</v>
      </c>
      <c r="I50" s="26">
        <v>1288693</v>
      </c>
      <c r="J50" s="1"/>
      <c r="K50" s="1"/>
      <c r="L50" s="1"/>
      <c r="M50" s="1"/>
      <c r="N50" s="1"/>
    </row>
    <row r="51" spans="1:14" ht="12.75">
      <c r="A51" s="1"/>
      <c r="B51" s="17" t="s">
        <v>8</v>
      </c>
      <c r="C51" s="26">
        <v>19247</v>
      </c>
      <c r="D51" s="26">
        <v>292262.0239172712</v>
      </c>
      <c r="E51" s="26">
        <v>377</v>
      </c>
      <c r="F51" s="26">
        <v>491</v>
      </c>
      <c r="G51" s="26">
        <v>896</v>
      </c>
      <c r="H51" s="26">
        <v>837132</v>
      </c>
      <c r="I51" s="26">
        <v>1009168</v>
      </c>
      <c r="J51" s="1"/>
      <c r="K51" s="1"/>
      <c r="L51" s="1"/>
      <c r="M51" s="1"/>
      <c r="N51" s="1"/>
    </row>
    <row r="52" spans="1:14" ht="12.75">
      <c r="A52" s="1"/>
      <c r="B52" s="17" t="s">
        <v>9</v>
      </c>
      <c r="C52" s="26">
        <v>77372</v>
      </c>
      <c r="D52" s="26">
        <v>1237855.2007480348</v>
      </c>
      <c r="E52" s="26">
        <v>1253</v>
      </c>
      <c r="F52" s="26">
        <v>1530</v>
      </c>
      <c r="G52" s="26">
        <v>2676</v>
      </c>
      <c r="H52" s="26">
        <v>2775020</v>
      </c>
      <c r="I52" s="26">
        <v>3365283</v>
      </c>
      <c r="J52" s="1"/>
      <c r="K52" s="1"/>
      <c r="L52" s="1"/>
      <c r="M52" s="1"/>
      <c r="N52" s="1"/>
    </row>
    <row r="53" spans="1:14" ht="12.75">
      <c r="A53" s="32"/>
      <c r="B53" s="17" t="s">
        <v>10</v>
      </c>
      <c r="C53" s="26">
        <v>32848</v>
      </c>
      <c r="D53" s="26">
        <v>498163.09652804467</v>
      </c>
      <c r="E53" s="26">
        <v>548</v>
      </c>
      <c r="F53" s="26">
        <v>719</v>
      </c>
      <c r="G53" s="26">
        <v>1323</v>
      </c>
      <c r="H53" s="26">
        <v>1413014</v>
      </c>
      <c r="I53" s="26">
        <v>1694865</v>
      </c>
      <c r="J53" s="1"/>
      <c r="K53" s="1"/>
      <c r="L53" s="1"/>
      <c r="M53" s="1"/>
      <c r="N53" s="1"/>
    </row>
    <row r="54" spans="1:14" ht="12.75">
      <c r="A54" s="1"/>
      <c r="B54" s="17" t="s">
        <v>11</v>
      </c>
      <c r="C54" s="26">
        <v>62957</v>
      </c>
      <c r="D54" s="26">
        <v>912609.6728296005</v>
      </c>
      <c r="E54" s="26">
        <v>948</v>
      </c>
      <c r="F54" s="26">
        <v>1264</v>
      </c>
      <c r="G54" s="26">
        <v>2362</v>
      </c>
      <c r="H54" s="26">
        <v>2451296</v>
      </c>
      <c r="I54" s="26">
        <v>2893055</v>
      </c>
      <c r="J54" s="1"/>
      <c r="K54" s="1"/>
      <c r="L54" s="1"/>
      <c r="M54" s="1"/>
      <c r="N54" s="1"/>
    </row>
    <row r="55" spans="1:14" ht="12.75">
      <c r="A55" s="1"/>
      <c r="B55" s="17" t="s">
        <v>12</v>
      </c>
      <c r="C55" s="26">
        <v>19362</v>
      </c>
      <c r="D55" s="26">
        <v>300820.9994968528</v>
      </c>
      <c r="E55" s="26">
        <v>323</v>
      </c>
      <c r="F55" s="26">
        <v>393</v>
      </c>
      <c r="G55" s="26">
        <v>750</v>
      </c>
      <c r="H55" s="26">
        <v>886394</v>
      </c>
      <c r="I55" s="26">
        <v>1051531</v>
      </c>
      <c r="J55" s="1"/>
      <c r="K55" s="1"/>
      <c r="L55" s="1"/>
      <c r="M55" s="1"/>
      <c r="N55" s="1"/>
    </row>
    <row r="56" spans="1:14" ht="12.75">
      <c r="A56" s="1"/>
      <c r="B56" s="17" t="s">
        <v>13</v>
      </c>
      <c r="C56" s="26">
        <v>39112</v>
      </c>
      <c r="D56" s="26">
        <v>656991.0308861688</v>
      </c>
      <c r="E56" s="26">
        <v>765</v>
      </c>
      <c r="F56" s="26">
        <v>982</v>
      </c>
      <c r="G56" s="26">
        <v>1745</v>
      </c>
      <c r="H56" s="26">
        <v>1708658</v>
      </c>
      <c r="I56" s="26">
        <v>2068258</v>
      </c>
      <c r="J56" s="1"/>
      <c r="K56" s="1"/>
      <c r="L56" s="1"/>
      <c r="M56" s="1"/>
      <c r="N56" s="1"/>
    </row>
    <row r="57" spans="1:14" ht="12.75">
      <c r="A57" s="1"/>
      <c r="B57" s="17" t="s">
        <v>14</v>
      </c>
      <c r="C57" s="26">
        <v>46238</v>
      </c>
      <c r="D57" s="26">
        <v>679019.7035666765</v>
      </c>
      <c r="E57" s="26">
        <v>680</v>
      </c>
      <c r="F57" s="26">
        <v>851</v>
      </c>
      <c r="G57" s="26">
        <v>1601</v>
      </c>
      <c r="H57" s="26">
        <v>1805006</v>
      </c>
      <c r="I57" s="26">
        <v>2194041</v>
      </c>
      <c r="J57" s="1"/>
      <c r="K57" s="1"/>
      <c r="L57" s="1"/>
      <c r="M57" s="1"/>
      <c r="N57" s="1"/>
    </row>
    <row r="58" spans="1:14" ht="12.75">
      <c r="A58" s="1"/>
      <c r="B58" s="17" t="s">
        <v>15</v>
      </c>
      <c r="C58" s="26">
        <v>23226</v>
      </c>
      <c r="D58" s="26">
        <v>394881.9947224967</v>
      </c>
      <c r="E58" s="26">
        <v>467</v>
      </c>
      <c r="F58" s="26">
        <v>601</v>
      </c>
      <c r="G58" s="26">
        <v>1124</v>
      </c>
      <c r="H58" s="26">
        <v>1167424</v>
      </c>
      <c r="I58" s="26">
        <v>1428714</v>
      </c>
      <c r="J58" s="1"/>
      <c r="K58" s="1"/>
      <c r="L58" s="1"/>
      <c r="M58" s="1"/>
      <c r="N58" s="1"/>
    </row>
    <row r="59" spans="1:14" ht="12.75">
      <c r="A59" s="1"/>
      <c r="B59" s="9" t="s">
        <v>16</v>
      </c>
      <c r="C59" s="27">
        <v>819590</v>
      </c>
      <c r="D59" s="27">
        <v>12906995.504489558</v>
      </c>
      <c r="E59" s="27">
        <v>13796</v>
      </c>
      <c r="F59" s="27">
        <v>17026</v>
      </c>
      <c r="G59" s="27">
        <v>31124</v>
      </c>
      <c r="H59" s="27">
        <v>31796598</v>
      </c>
      <c r="I59" s="27">
        <v>38173835</v>
      </c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L60"/>
  <sheetViews>
    <sheetView showGridLines="0" workbookViewId="0" topLeftCell="A1">
      <selection activeCell="C4" sqref="B3:C20"/>
    </sheetView>
  </sheetViews>
  <sheetFormatPr defaultColWidth="0" defaultRowHeight="12.75" zeroHeight="1"/>
  <cols>
    <col min="1" max="1" width="14.851562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1" width="11.421875" style="10" customWidth="1"/>
    <col min="12" max="14" width="0" style="10" hidden="1" customWidth="1"/>
    <col min="15" max="16384" width="11.421875" style="10" hidden="1" customWidth="1"/>
  </cols>
  <sheetData>
    <row r="1" spans="1:1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21">
      <c r="A2" s="51">
        <v>2003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ht="12.75">
      <c r="A5" s="1"/>
      <c r="B5" s="6" t="s">
        <v>0</v>
      </c>
      <c r="C5" s="23">
        <f>(C24-C$40)/C$40</f>
        <v>-0.07153528436198105</v>
      </c>
      <c r="D5" s="23">
        <f>(D24-D$40)/D$40</f>
        <v>-0.10469962696061552</v>
      </c>
      <c r="E5" s="24">
        <f>(E24-E$40)/E$40</f>
        <v>-0.10924449134689802</v>
      </c>
      <c r="F5" s="23">
        <f aca="true" t="shared" si="0" ref="F5:I20">(F24-F$40)/F$40</f>
        <v>-0.00032627959392040966</v>
      </c>
      <c r="G5" s="24">
        <f>(G24-G$40)/G$40</f>
        <v>0.007528988457494767</v>
      </c>
      <c r="H5" s="24">
        <f>(H24-H$40)/H$40</f>
        <v>0.1349207141003681</v>
      </c>
      <c r="I5" s="24">
        <f>(I24-I$40)/I$40</f>
        <v>0.018490009089636956</v>
      </c>
      <c r="J5" s="24">
        <f>C5-SUM(D5:I5)</f>
        <v>-0.01820459810804695</v>
      </c>
      <c r="K5" s="1"/>
      <c r="L5" s="1"/>
    </row>
    <row r="6" spans="1:12" ht="12.75">
      <c r="A6" s="1"/>
      <c r="B6" s="6" t="s">
        <v>1</v>
      </c>
      <c r="C6" s="23">
        <f aca="true" t="shared" si="1" ref="C6:E20">(C25-C$40)/C$40</f>
        <v>0.5130157387262512</v>
      </c>
      <c r="D6" s="23">
        <f t="shared" si="1"/>
        <v>0.2586854470414444</v>
      </c>
      <c r="E6" s="24">
        <f t="shared" si="1"/>
        <v>0.17074876540976786</v>
      </c>
      <c r="F6" s="23">
        <f t="shared" si="0"/>
        <v>0.04123032302634081</v>
      </c>
      <c r="G6" s="24">
        <f t="shared" si="0"/>
        <v>0.04624141607021016</v>
      </c>
      <c r="H6" s="24">
        <f t="shared" si="0"/>
        <v>-0.06651192032412137</v>
      </c>
      <c r="I6" s="24">
        <f t="shared" si="0"/>
        <v>0.009659729470286699</v>
      </c>
      <c r="J6" s="24">
        <f aca="true" t="shared" si="2" ref="J6:J20">C6-SUM(D6:I6)</f>
        <v>0.0529619780323225</v>
      </c>
      <c r="K6" s="1"/>
      <c r="L6" s="1"/>
    </row>
    <row r="7" spans="1:12" ht="12.75">
      <c r="A7" s="1"/>
      <c r="B7" s="6" t="s">
        <v>2</v>
      </c>
      <c r="C7" s="23">
        <f t="shared" si="1"/>
        <v>-0.10821493032499065</v>
      </c>
      <c r="D7" s="23">
        <f t="shared" si="1"/>
        <v>-0.10356243540671903</v>
      </c>
      <c r="E7" s="24">
        <f t="shared" si="1"/>
        <v>-0.048848769955034364</v>
      </c>
      <c r="F7" s="23">
        <f t="shared" si="0"/>
        <v>0.020668372093762325</v>
      </c>
      <c r="G7" s="24">
        <f t="shared" si="0"/>
        <v>0.03468569715321349</v>
      </c>
      <c r="H7" s="24">
        <f t="shared" si="0"/>
        <v>0.004556649816064914</v>
      </c>
      <c r="I7" s="24">
        <f t="shared" si="0"/>
        <v>-0.01412230674116665</v>
      </c>
      <c r="J7" s="24">
        <f t="shared" si="2"/>
        <v>-0.0015921372851113308</v>
      </c>
      <c r="K7" s="1"/>
      <c r="L7" s="1"/>
    </row>
    <row r="8" spans="1:12" ht="12.75">
      <c r="A8" s="1"/>
      <c r="B8" s="6" t="s">
        <v>3</v>
      </c>
      <c r="C8" s="23">
        <f t="shared" si="1"/>
        <v>0.08546781117046945</v>
      </c>
      <c r="D8" s="23">
        <f t="shared" si="1"/>
        <v>0.0909381233919998</v>
      </c>
      <c r="E8" s="24">
        <f t="shared" si="1"/>
        <v>0.09105761586682215</v>
      </c>
      <c r="F8" s="23">
        <f t="shared" si="0"/>
        <v>-0.007385072773538252</v>
      </c>
      <c r="G8" s="24">
        <f t="shared" si="0"/>
        <v>-0.07587390603248462</v>
      </c>
      <c r="H8" s="24">
        <f t="shared" si="0"/>
        <v>-0.02413776055311172</v>
      </c>
      <c r="I8" s="24">
        <f t="shared" si="0"/>
        <v>0.018752287001960542</v>
      </c>
      <c r="J8" s="24">
        <f t="shared" si="2"/>
        <v>-0.007883475731178452</v>
      </c>
      <c r="K8" s="1"/>
      <c r="L8" s="1"/>
    </row>
    <row r="9" spans="1:12" ht="12.75">
      <c r="A9" s="1"/>
      <c r="B9" s="6" t="s">
        <v>4</v>
      </c>
      <c r="C9" s="23">
        <f t="shared" si="1"/>
        <v>-0.2764363978261421</v>
      </c>
      <c r="D9" s="23">
        <f t="shared" si="1"/>
        <v>-0.2715788928375784</v>
      </c>
      <c r="E9" s="24">
        <f t="shared" si="1"/>
        <v>-0.1358536622645852</v>
      </c>
      <c r="F9" s="23">
        <f t="shared" si="0"/>
        <v>0.04541965705893787</v>
      </c>
      <c r="G9" s="24">
        <f t="shared" si="0"/>
        <v>0.048122378818022435</v>
      </c>
      <c r="H9" s="24">
        <f t="shared" si="0"/>
        <v>0.05993870011175206</v>
      </c>
      <c r="I9" s="24">
        <f t="shared" si="0"/>
        <v>-0.010254600487328758</v>
      </c>
      <c r="J9" s="24">
        <f t="shared" si="2"/>
        <v>-0.012229978225362148</v>
      </c>
      <c r="K9" s="1"/>
      <c r="L9" s="1"/>
    </row>
    <row r="10" spans="1:12" ht="12.75">
      <c r="A10" s="1"/>
      <c r="B10" s="6" t="s">
        <v>5</v>
      </c>
      <c r="C10" s="23">
        <f t="shared" si="1"/>
        <v>-0.2532687370807075</v>
      </c>
      <c r="D10" s="23">
        <f t="shared" si="1"/>
        <v>-0.23892927705102526</v>
      </c>
      <c r="E10" s="24">
        <f t="shared" si="1"/>
        <v>-0.04474161723393817</v>
      </c>
      <c r="F10" s="23">
        <f t="shared" si="0"/>
        <v>0.023308011484158894</v>
      </c>
      <c r="G10" s="24">
        <f t="shared" si="0"/>
        <v>0.024659997855630736</v>
      </c>
      <c r="H10" s="24">
        <f t="shared" si="0"/>
        <v>0.00702271438794342</v>
      </c>
      <c r="I10" s="24">
        <f t="shared" si="0"/>
        <v>-0.027268369654090803</v>
      </c>
      <c r="J10" s="24">
        <f t="shared" si="2"/>
        <v>0.0026798031306137227</v>
      </c>
      <c r="K10" s="1"/>
      <c r="L10" s="1"/>
    </row>
    <row r="11" spans="1:12" ht="12.75">
      <c r="A11" s="1"/>
      <c r="B11" s="6" t="s">
        <v>6</v>
      </c>
      <c r="C11" s="23">
        <f t="shared" si="1"/>
        <v>-0.24624185956649286</v>
      </c>
      <c r="D11" s="23">
        <f t="shared" si="1"/>
        <v>-0.21610941726854485</v>
      </c>
      <c r="E11" s="24">
        <f t="shared" si="1"/>
        <v>-0.034716278062370376</v>
      </c>
      <c r="F11" s="23">
        <f t="shared" si="0"/>
        <v>0.022346409665945675</v>
      </c>
      <c r="G11" s="24">
        <f t="shared" si="0"/>
        <v>0.015652813594613516</v>
      </c>
      <c r="H11" s="24">
        <f t="shared" si="0"/>
        <v>-0.029689678816891076</v>
      </c>
      <c r="I11" s="24">
        <f t="shared" si="0"/>
        <v>-0.011293059614752732</v>
      </c>
      <c r="J11" s="24">
        <f t="shared" si="2"/>
        <v>0.007567350935507033</v>
      </c>
      <c r="K11" s="1"/>
      <c r="L11" s="1"/>
    </row>
    <row r="12" spans="1:12" ht="12.75">
      <c r="A12" s="1"/>
      <c r="B12" s="6" t="s">
        <v>7</v>
      </c>
      <c r="C12" s="23">
        <f t="shared" si="1"/>
        <v>-0.19950031745662988</v>
      </c>
      <c r="D12" s="23">
        <f t="shared" si="1"/>
        <v>-0.21779249969011963</v>
      </c>
      <c r="E12" s="24">
        <f t="shared" si="1"/>
        <v>-0.02228453656502872</v>
      </c>
      <c r="F12" s="23">
        <f t="shared" si="0"/>
        <v>0.004765553187008259</v>
      </c>
      <c r="G12" s="24">
        <f t="shared" si="0"/>
        <v>-0.05503512485342277</v>
      </c>
      <c r="H12" s="24">
        <f t="shared" si="0"/>
        <v>0.10246860359436505</v>
      </c>
      <c r="I12" s="24">
        <f t="shared" si="0"/>
        <v>-4.588865239241612E-05</v>
      </c>
      <c r="J12" s="24">
        <f t="shared" si="2"/>
        <v>-0.01157642447703966</v>
      </c>
      <c r="K12" s="1"/>
      <c r="L12" s="1"/>
    </row>
    <row r="13" spans="1:12" ht="12.75">
      <c r="A13" s="1"/>
      <c r="B13" s="6" t="s">
        <v>8</v>
      </c>
      <c r="C13" s="23">
        <f t="shared" si="1"/>
        <v>-0.1353596599738611</v>
      </c>
      <c r="D13" s="23">
        <f t="shared" si="1"/>
        <v>0.0176233181798721</v>
      </c>
      <c r="E13" s="24">
        <f t="shared" si="1"/>
        <v>-0.14159851050004427</v>
      </c>
      <c r="F13" s="23">
        <f t="shared" si="0"/>
        <v>-0.06135789898225424</v>
      </c>
      <c r="G13" s="24">
        <f t="shared" si="0"/>
        <v>-0.02359849850642624</v>
      </c>
      <c r="H13" s="24">
        <f t="shared" si="0"/>
        <v>0.08471842806449155</v>
      </c>
      <c r="I13" s="24">
        <f t="shared" si="0"/>
        <v>-0.004336711166118259</v>
      </c>
      <c r="J13" s="24">
        <f t="shared" si="2"/>
        <v>-0.006809787063381756</v>
      </c>
      <c r="K13" s="1"/>
      <c r="L13" s="1"/>
    </row>
    <row r="14" spans="1:12" ht="12.75">
      <c r="A14" s="1"/>
      <c r="B14" s="6" t="s">
        <v>9</v>
      </c>
      <c r="C14" s="23">
        <f t="shared" si="1"/>
        <v>0.055054342360561184</v>
      </c>
      <c r="D14" s="23">
        <f t="shared" si="1"/>
        <v>-0.019457355218385194</v>
      </c>
      <c r="E14" s="24">
        <f t="shared" si="1"/>
        <v>-0.010032773990619847</v>
      </c>
      <c r="F14" s="23">
        <f t="shared" si="0"/>
        <v>0.03139929360074372</v>
      </c>
      <c r="G14" s="24">
        <f t="shared" si="0"/>
        <v>0.04730400846017485</v>
      </c>
      <c r="H14" s="24">
        <f t="shared" si="0"/>
        <v>0.016624197814330326</v>
      </c>
      <c r="I14" s="24">
        <f t="shared" si="0"/>
        <v>-0.010245493267808561</v>
      </c>
      <c r="J14" s="24">
        <f t="shared" si="2"/>
        <v>-0.0005375350378741123</v>
      </c>
      <c r="K14" s="1"/>
      <c r="L14" s="1"/>
    </row>
    <row r="15" spans="1:12" ht="12.75">
      <c r="A15" s="1"/>
      <c r="B15" s="6" t="s">
        <v>10</v>
      </c>
      <c r="C15" s="23">
        <f t="shared" si="1"/>
        <v>-0.07564602222147213</v>
      </c>
      <c r="D15" s="23">
        <f t="shared" si="1"/>
        <v>0.05792952161663774</v>
      </c>
      <c r="E15" s="24">
        <f t="shared" si="1"/>
        <v>-0.03410089710861834</v>
      </c>
      <c r="F15" s="23">
        <f t="shared" si="0"/>
        <v>-0.0725653942948992</v>
      </c>
      <c r="G15" s="24">
        <f t="shared" si="0"/>
        <v>-0.03265815853599857</v>
      </c>
      <c r="H15" s="24">
        <f t="shared" si="0"/>
        <v>0.00729785590957343</v>
      </c>
      <c r="I15" s="24">
        <f t="shared" si="0"/>
        <v>0.000987457785457224</v>
      </c>
      <c r="J15" s="24">
        <f t="shared" si="2"/>
        <v>-0.002536407593624418</v>
      </c>
      <c r="K15" s="1"/>
      <c r="L15" s="1"/>
    </row>
    <row r="16" spans="1:12" ht="12.75">
      <c r="A16" s="1"/>
      <c r="B16" s="6" t="s">
        <v>11</v>
      </c>
      <c r="C16" s="23">
        <f t="shared" si="1"/>
        <v>0.022316223899349494</v>
      </c>
      <c r="D16" s="23">
        <f t="shared" si="1"/>
        <v>0.0957092559184726</v>
      </c>
      <c r="E16" s="24">
        <f t="shared" si="1"/>
        <v>0.07722182152251945</v>
      </c>
      <c r="F16" s="23">
        <f t="shared" si="0"/>
        <v>-0.07948748919598729</v>
      </c>
      <c r="G16" s="24">
        <f t="shared" si="0"/>
        <v>-0.031885773030599134</v>
      </c>
      <c r="H16" s="24">
        <f t="shared" si="0"/>
        <v>-0.045142261028519266</v>
      </c>
      <c r="I16" s="24">
        <f t="shared" si="0"/>
        <v>0.017864130467224706</v>
      </c>
      <c r="J16" s="24">
        <f t="shared" si="2"/>
        <v>-0.01196346075376159</v>
      </c>
      <c r="K16" s="1"/>
      <c r="L16" s="1"/>
    </row>
    <row r="17" spans="1:12" ht="12.75">
      <c r="A17" s="1"/>
      <c r="B17" s="6" t="s">
        <v>12</v>
      </c>
      <c r="C17" s="23">
        <f t="shared" si="1"/>
        <v>-0.20230207021543167</v>
      </c>
      <c r="D17" s="23">
        <f t="shared" si="1"/>
        <v>-0.056997977261033464</v>
      </c>
      <c r="E17" s="24">
        <f t="shared" si="1"/>
        <v>-0.005062549677413312</v>
      </c>
      <c r="F17" s="23">
        <f t="shared" si="0"/>
        <v>0.01850989207822293</v>
      </c>
      <c r="G17" s="24">
        <f t="shared" si="0"/>
        <v>-0.0772523661061817</v>
      </c>
      <c r="H17" s="24">
        <f t="shared" si="0"/>
        <v>-0.10461443535171464</v>
      </c>
      <c r="I17" s="24">
        <f t="shared" si="0"/>
        <v>0.010349852065313869</v>
      </c>
      <c r="J17" s="24">
        <f t="shared" si="2"/>
        <v>0.012765514037374637</v>
      </c>
      <c r="K17" s="1"/>
      <c r="L17" s="1"/>
    </row>
    <row r="18" spans="1:12" ht="12.75">
      <c r="A18" s="1"/>
      <c r="B18" s="6" t="s">
        <v>13</v>
      </c>
      <c r="C18" s="23">
        <f t="shared" si="1"/>
        <v>-0.11093203861194063</v>
      </c>
      <c r="D18" s="23">
        <f t="shared" si="1"/>
        <v>-0.0606333077512271</v>
      </c>
      <c r="E18" s="24">
        <f t="shared" si="1"/>
        <v>-0.09952548646718826</v>
      </c>
      <c r="F18" s="23">
        <f t="shared" si="0"/>
        <v>-0.027740801263219792</v>
      </c>
      <c r="G18" s="24">
        <f t="shared" si="0"/>
        <v>0.01683647398214138</v>
      </c>
      <c r="H18" s="24">
        <f t="shared" si="0"/>
        <v>0.07200414457854397</v>
      </c>
      <c r="I18" s="24">
        <f t="shared" si="0"/>
        <v>-0.008257929774836017</v>
      </c>
      <c r="J18" s="24">
        <f t="shared" si="2"/>
        <v>-0.003615131916154826</v>
      </c>
      <c r="K18" s="1"/>
      <c r="L18" s="1"/>
    </row>
    <row r="19" spans="1:12" ht="12.75">
      <c r="A19" s="1"/>
      <c r="B19" s="6" t="s">
        <v>14</v>
      </c>
      <c r="C19" s="23">
        <f t="shared" si="1"/>
        <v>-0.008041037397544557</v>
      </c>
      <c r="D19" s="23">
        <f t="shared" si="1"/>
        <v>0.07940685418167213</v>
      </c>
      <c r="E19" s="24">
        <f t="shared" si="1"/>
        <v>0.04698491796234365</v>
      </c>
      <c r="F19" s="23">
        <f t="shared" si="0"/>
        <v>-0.011047719892797077</v>
      </c>
      <c r="G19" s="24">
        <f t="shared" si="0"/>
        <v>-0.013444499416141413</v>
      </c>
      <c r="H19" s="24">
        <f t="shared" si="0"/>
        <v>-0.08953314251461218</v>
      </c>
      <c r="I19" s="24">
        <f t="shared" si="0"/>
        <v>-0.011885872114188768</v>
      </c>
      <c r="J19" s="24">
        <f t="shared" si="2"/>
        <v>-0.00852157560382091</v>
      </c>
      <c r="K19" s="1"/>
      <c r="L19" s="1"/>
    </row>
    <row r="20" spans="1:12" ht="12.75">
      <c r="A20" s="1"/>
      <c r="B20" s="6" t="s">
        <v>15</v>
      </c>
      <c r="C20" s="23">
        <f t="shared" si="1"/>
        <v>-0.2329072418419312</v>
      </c>
      <c r="D20" s="23">
        <f t="shared" si="1"/>
        <v>-0.05722063056137317</v>
      </c>
      <c r="E20" s="24">
        <f t="shared" si="1"/>
        <v>-0.09694256155876588</v>
      </c>
      <c r="F20" s="23">
        <f t="shared" si="0"/>
        <v>-0.054268668142660355</v>
      </c>
      <c r="G20" s="24">
        <f t="shared" si="0"/>
        <v>-0.015811084241955143</v>
      </c>
      <c r="H20" s="24">
        <f t="shared" si="0"/>
        <v>-0.011759600438714678</v>
      </c>
      <c r="I20" s="24">
        <f t="shared" si="0"/>
        <v>-0.020479370157571213</v>
      </c>
      <c r="J20" s="24">
        <f t="shared" si="2"/>
        <v>0.023574673259109252</v>
      </c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ht="18.75" customHeight="1">
      <c r="A24" s="1"/>
      <c r="B24" s="17" t="s">
        <v>0</v>
      </c>
      <c r="C24" s="33">
        <f>C43/I43*1000000</f>
        <v>18117.172501264875</v>
      </c>
      <c r="D24" s="33">
        <f>C43/D43*1000000</f>
        <v>51501.76912937341</v>
      </c>
      <c r="E24" s="33">
        <f>D43/E43/1000</f>
        <v>0.8474950686089588</v>
      </c>
      <c r="F24" s="33">
        <f>E43/F43</f>
        <v>0.8032786885245902</v>
      </c>
      <c r="G24" s="33">
        <f>F43/G43</f>
        <v>0.5515824085491163</v>
      </c>
      <c r="H24" s="33">
        <f>G43/H43*1000</f>
        <v>1.1112806173111303</v>
      </c>
      <c r="I24" s="33">
        <f>H43/I43</f>
        <v>0.8430060675508857</v>
      </c>
      <c r="J24" s="33" t="str">
        <f>IF(PRODUCT(D24:I24)-C24&lt;0.0001,"prawidłowo","nieprawidłowo")</f>
        <v>prawidłowo</v>
      </c>
      <c r="K24" s="1"/>
      <c r="L24" s="1"/>
    </row>
    <row r="25" spans="1:12" ht="12.75">
      <c r="A25" s="1"/>
      <c r="B25" s="17" t="s">
        <v>1</v>
      </c>
      <c r="C25" s="33">
        <f aca="true" t="shared" si="3" ref="C25:C40">C44/I44*1000000</f>
        <v>29523.54211629423</v>
      </c>
      <c r="D25" s="33">
        <f aca="true" t="shared" si="4" ref="D25:D40">C44/D44*1000000</f>
        <v>72405.3393164162</v>
      </c>
      <c r="E25" s="33">
        <f aca="true" t="shared" si="5" ref="E25:E40">D44/E44/1000</f>
        <v>1.1138901703398967</v>
      </c>
      <c r="F25" s="33">
        <f aca="true" t="shared" si="6" ref="F25:G40">E44/F44</f>
        <v>0.8366711170449488</v>
      </c>
      <c r="G25" s="33">
        <f t="shared" si="6"/>
        <v>0.5727759367830741</v>
      </c>
      <c r="H25" s="33">
        <f aca="true" t="shared" si="7" ref="H25:H40">G44/H44*1000</f>
        <v>0.9140437711167294</v>
      </c>
      <c r="I25" s="33">
        <f aca="true" t="shared" si="8" ref="I25:I40">H44/I44</f>
        <v>0.8356972287494753</v>
      </c>
      <c r="J25" s="33" t="str">
        <f aca="true" t="shared" si="9" ref="J25:J40">IF(PRODUCT(D25:I25)-C25&lt;0.0001,"prawidłowo","nieprawidłowo")</f>
        <v>prawidłowo</v>
      </c>
      <c r="K25" s="1"/>
      <c r="L25" s="1"/>
    </row>
    <row r="26" spans="1:12" ht="12.75">
      <c r="A26" s="1"/>
      <c r="B26" s="17" t="s">
        <v>2</v>
      </c>
      <c r="C26" s="33">
        <f t="shared" si="3"/>
        <v>17401.440969409603</v>
      </c>
      <c r="D26" s="33">
        <f t="shared" si="4"/>
        <v>51567.18558470876</v>
      </c>
      <c r="E26" s="33">
        <f t="shared" si="5"/>
        <v>0.904957610852544</v>
      </c>
      <c r="F26" s="33">
        <f t="shared" si="6"/>
        <v>0.8201487491548344</v>
      </c>
      <c r="G26" s="33">
        <f t="shared" si="6"/>
        <v>0.56644963615473</v>
      </c>
      <c r="H26" s="33">
        <f t="shared" si="7"/>
        <v>0.9836320018323961</v>
      </c>
      <c r="I26" s="33">
        <f t="shared" si="8"/>
        <v>0.8160127933146201</v>
      </c>
      <c r="J26" s="33" t="str">
        <f t="shared" si="9"/>
        <v>prawidłowo</v>
      </c>
      <c r="K26" s="1"/>
      <c r="L26" s="1"/>
    </row>
    <row r="27" spans="1:12" ht="12.75">
      <c r="A27" s="1"/>
      <c r="B27" s="17" t="s">
        <v>3</v>
      </c>
      <c r="C27" s="33">
        <f t="shared" si="3"/>
        <v>21180.78075377594</v>
      </c>
      <c r="D27" s="33">
        <f t="shared" si="4"/>
        <v>62755.74662683074</v>
      </c>
      <c r="E27" s="33">
        <f t="shared" si="5"/>
        <v>1.038069301882346</v>
      </c>
      <c r="F27" s="33">
        <f t="shared" si="6"/>
        <v>0.7976066597294484</v>
      </c>
      <c r="G27" s="33">
        <f t="shared" si="6"/>
        <v>0.5059226112134773</v>
      </c>
      <c r="H27" s="33">
        <f t="shared" si="7"/>
        <v>0.9555352884036398</v>
      </c>
      <c r="I27" s="33">
        <f t="shared" si="8"/>
        <v>0.8432231554648565</v>
      </c>
      <c r="J27" s="33" t="str">
        <f t="shared" si="9"/>
        <v>prawidłowo</v>
      </c>
      <c r="K27" s="1"/>
      <c r="L27" s="1"/>
    </row>
    <row r="28" spans="1:12" ht="12.75">
      <c r="A28" s="1"/>
      <c r="B28" s="17" t="s">
        <v>4</v>
      </c>
      <c r="C28" s="33">
        <f t="shared" si="3"/>
        <v>14118.928135262773</v>
      </c>
      <c r="D28" s="33">
        <f t="shared" si="4"/>
        <v>41902.11109003002</v>
      </c>
      <c r="E28" s="33">
        <f t="shared" si="5"/>
        <v>0.8221781989253663</v>
      </c>
      <c r="F28" s="33">
        <f t="shared" si="6"/>
        <v>0.8400374181478016</v>
      </c>
      <c r="G28" s="33">
        <f t="shared" si="6"/>
        <v>0.5738056897477187</v>
      </c>
      <c r="H28" s="33">
        <f t="shared" si="7"/>
        <v>1.037860458742122</v>
      </c>
      <c r="I28" s="33">
        <f t="shared" si="8"/>
        <v>0.8192141009468905</v>
      </c>
      <c r="J28" s="33" t="str">
        <f t="shared" si="9"/>
        <v>prawidłowo</v>
      </c>
      <c r="K28" s="1"/>
      <c r="L28" s="1"/>
    </row>
    <row r="29" spans="1:12" ht="12.75">
      <c r="A29" s="1"/>
      <c r="B29" s="17" t="s">
        <v>5</v>
      </c>
      <c r="C29" s="33">
        <f t="shared" si="3"/>
        <v>14570.999710096277</v>
      </c>
      <c r="D29" s="33">
        <f t="shared" si="4"/>
        <v>43780.26620426656</v>
      </c>
      <c r="E29" s="33">
        <f t="shared" si="5"/>
        <v>0.9088652955576503</v>
      </c>
      <c r="F29" s="33">
        <f t="shared" si="6"/>
        <v>0.8222698072805139</v>
      </c>
      <c r="G29" s="33">
        <f t="shared" si="6"/>
        <v>0.5609609609609609</v>
      </c>
      <c r="H29" s="33">
        <f t="shared" si="7"/>
        <v>0.9860466989347735</v>
      </c>
      <c r="I29" s="33">
        <f t="shared" si="8"/>
        <v>0.8051317726849662</v>
      </c>
      <c r="J29" s="33" t="str">
        <f t="shared" si="9"/>
        <v>prawidłowo</v>
      </c>
      <c r="K29" s="1"/>
      <c r="L29" s="1"/>
    </row>
    <row r="30" spans="1:12" ht="12.75">
      <c r="A30" s="1"/>
      <c r="B30" s="17" t="s">
        <v>6</v>
      </c>
      <c r="C30" s="33">
        <f t="shared" si="3"/>
        <v>14708.115477584333</v>
      </c>
      <c r="D30" s="33">
        <f t="shared" si="4"/>
        <v>45092.968829523124</v>
      </c>
      <c r="E30" s="33">
        <f t="shared" si="5"/>
        <v>0.9184037440168501</v>
      </c>
      <c r="F30" s="33">
        <f t="shared" si="6"/>
        <v>0.8214971209213052</v>
      </c>
      <c r="G30" s="33">
        <f t="shared" si="6"/>
        <v>0.5560298826040555</v>
      </c>
      <c r="H30" s="33">
        <f t="shared" si="7"/>
        <v>0.9500990151214799</v>
      </c>
      <c r="I30" s="33">
        <f t="shared" si="8"/>
        <v>0.8183545664030961</v>
      </c>
      <c r="J30" s="33" t="str">
        <f t="shared" si="9"/>
        <v>prawidłowo</v>
      </c>
      <c r="K30" s="1"/>
      <c r="L30" s="1"/>
    </row>
    <row r="31" spans="1:12" ht="12.75">
      <c r="A31" s="1"/>
      <c r="B31" s="17" t="s">
        <v>7</v>
      </c>
      <c r="C31" s="33">
        <f t="shared" si="3"/>
        <v>15620.18522791147</v>
      </c>
      <c r="D31" s="33">
        <f t="shared" si="4"/>
        <v>44996.15023666654</v>
      </c>
      <c r="E31" s="33">
        <f t="shared" si="5"/>
        <v>0.9302317254448286</v>
      </c>
      <c r="F31" s="33">
        <f t="shared" si="6"/>
        <v>0.8073701842546064</v>
      </c>
      <c r="G31" s="33">
        <f t="shared" si="6"/>
        <v>0.5173310225303293</v>
      </c>
      <c r="H31" s="33">
        <f t="shared" si="7"/>
        <v>1.079504475640523</v>
      </c>
      <c r="I31" s="33">
        <f t="shared" si="8"/>
        <v>0.8276638706470589</v>
      </c>
      <c r="J31" s="33" t="str">
        <f t="shared" si="9"/>
        <v>prawidłowo</v>
      </c>
      <c r="K31" s="1"/>
      <c r="L31" s="1"/>
    </row>
    <row r="32" spans="1:12" ht="12.75">
      <c r="A32" s="1"/>
      <c r="B32" s="17" t="s">
        <v>8</v>
      </c>
      <c r="C32" s="33">
        <f t="shared" si="3"/>
        <v>16871.764675560524</v>
      </c>
      <c r="D32" s="33">
        <f t="shared" si="4"/>
        <v>58538.34397013165</v>
      </c>
      <c r="E32" s="33">
        <f t="shared" si="5"/>
        <v>0.8167123550409761</v>
      </c>
      <c r="F32" s="33">
        <f t="shared" si="6"/>
        <v>0.7542372881355932</v>
      </c>
      <c r="G32" s="33">
        <f t="shared" si="6"/>
        <v>0.5345413363533409</v>
      </c>
      <c r="H32" s="33">
        <f t="shared" si="7"/>
        <v>1.0621240315485718</v>
      </c>
      <c r="I32" s="33">
        <f t="shared" si="8"/>
        <v>0.8241123489025423</v>
      </c>
      <c r="J32" s="33" t="str">
        <f t="shared" si="9"/>
        <v>prawidłowo</v>
      </c>
      <c r="K32" s="1"/>
      <c r="L32" s="1"/>
    </row>
    <row r="33" spans="1:12" ht="12.75">
      <c r="A33" s="1"/>
      <c r="B33" s="17" t="s">
        <v>9</v>
      </c>
      <c r="C33" s="33">
        <f t="shared" si="3"/>
        <v>20587.321410076154</v>
      </c>
      <c r="D33" s="33">
        <f t="shared" si="4"/>
        <v>56405.29417139697</v>
      </c>
      <c r="E33" s="33">
        <f t="shared" si="5"/>
        <v>0.941888468807864</v>
      </c>
      <c r="F33" s="33">
        <f t="shared" si="6"/>
        <v>0.8287714831317632</v>
      </c>
      <c r="G33" s="33">
        <f t="shared" si="6"/>
        <v>0.5733576642335766</v>
      </c>
      <c r="H33" s="33">
        <f t="shared" si="7"/>
        <v>0.9954481860136623</v>
      </c>
      <c r="I33" s="33">
        <f t="shared" si="8"/>
        <v>0.819221639009361</v>
      </c>
      <c r="J33" s="33" t="str">
        <f t="shared" si="9"/>
        <v>prawidłowo</v>
      </c>
      <c r="K33" s="1"/>
      <c r="L33" s="1"/>
    </row>
    <row r="34" spans="1:12" ht="12.75">
      <c r="A34" s="1"/>
      <c r="B34" s="17" t="s">
        <v>10</v>
      </c>
      <c r="C34" s="33">
        <f t="shared" si="3"/>
        <v>18036.95949407838</v>
      </c>
      <c r="D34" s="33">
        <f t="shared" si="4"/>
        <v>60856.940997892016</v>
      </c>
      <c r="E34" s="33">
        <f t="shared" si="5"/>
        <v>0.9189892383736679</v>
      </c>
      <c r="F34" s="33">
        <f t="shared" si="6"/>
        <v>0.7452316076294278</v>
      </c>
      <c r="G34" s="33">
        <f t="shared" si="6"/>
        <v>0.5295815295815296</v>
      </c>
      <c r="H34" s="33">
        <f t="shared" si="7"/>
        <v>0.9863161093316463</v>
      </c>
      <c r="I34" s="33">
        <f t="shared" si="8"/>
        <v>0.82851917340822</v>
      </c>
      <c r="J34" s="33" t="str">
        <f t="shared" si="9"/>
        <v>prawidłowo</v>
      </c>
      <c r="K34" s="1"/>
      <c r="L34" s="1"/>
    </row>
    <row r="35" spans="1:12" ht="12.75">
      <c r="A35" s="1"/>
      <c r="B35" s="17" t="s">
        <v>11</v>
      </c>
      <c r="C35" s="33">
        <f t="shared" si="3"/>
        <v>19948.501076315773</v>
      </c>
      <c r="D35" s="33">
        <f t="shared" si="4"/>
        <v>63030.203974625496</v>
      </c>
      <c r="E35" s="33">
        <f t="shared" si="5"/>
        <v>1.024905456850599</v>
      </c>
      <c r="F35" s="33">
        <f t="shared" si="6"/>
        <v>0.7396694214876033</v>
      </c>
      <c r="G35" s="33">
        <f t="shared" si="6"/>
        <v>0.5300043802014893</v>
      </c>
      <c r="H35" s="33">
        <f t="shared" si="7"/>
        <v>0.9349683060897029</v>
      </c>
      <c r="I35" s="33">
        <f t="shared" si="8"/>
        <v>0.8424880266555062</v>
      </c>
      <c r="J35" s="33" t="str">
        <f t="shared" si="9"/>
        <v>prawidłowo</v>
      </c>
      <c r="K35" s="1"/>
      <c r="L35" s="1"/>
    </row>
    <row r="36" spans="1:12" ht="12.75">
      <c r="A36" s="1"/>
      <c r="B36" s="17" t="s">
        <v>12</v>
      </c>
      <c r="C36" s="33">
        <f t="shared" si="3"/>
        <v>15565.514504100252</v>
      </c>
      <c r="D36" s="33">
        <f t="shared" si="4"/>
        <v>54245.78602459484</v>
      </c>
      <c r="E36" s="33">
        <f t="shared" si="5"/>
        <v>0.9466173091623763</v>
      </c>
      <c r="F36" s="33">
        <f t="shared" si="6"/>
        <v>0.8184143222506394</v>
      </c>
      <c r="G36" s="33">
        <f t="shared" si="6"/>
        <v>0.5051679586563308</v>
      </c>
      <c r="H36" s="33">
        <f t="shared" si="7"/>
        <v>0.8767349213487219</v>
      </c>
      <c r="I36" s="33">
        <f t="shared" si="8"/>
        <v>0.8362684445000175</v>
      </c>
      <c r="J36" s="33" t="str">
        <f t="shared" si="9"/>
        <v>prawidłowo</v>
      </c>
      <c r="K36" s="1"/>
      <c r="L36" s="1"/>
    </row>
    <row r="37" spans="1:12" ht="12.75">
      <c r="A37" s="1"/>
      <c r="B37" s="17" t="s">
        <v>13</v>
      </c>
      <c r="C37" s="33">
        <f t="shared" si="3"/>
        <v>17348.421916870313</v>
      </c>
      <c r="D37" s="33">
        <f t="shared" si="4"/>
        <v>54036.66520073175</v>
      </c>
      <c r="E37" s="33">
        <f t="shared" si="5"/>
        <v>0.856742060210274</v>
      </c>
      <c r="F37" s="33">
        <f t="shared" si="6"/>
        <v>0.78125</v>
      </c>
      <c r="G37" s="33">
        <f t="shared" si="6"/>
        <v>0.5566778900112234</v>
      </c>
      <c r="H37" s="33">
        <f t="shared" si="7"/>
        <v>1.0496745832079162</v>
      </c>
      <c r="I37" s="33">
        <f t="shared" si="8"/>
        <v>0.8208667489949917</v>
      </c>
      <c r="J37" s="33" t="str">
        <f t="shared" si="9"/>
        <v>prawidłowo</v>
      </c>
      <c r="K37" s="1"/>
      <c r="L37" s="1"/>
    </row>
    <row r="38" spans="1:12" ht="12.75">
      <c r="A38" s="1"/>
      <c r="B38" s="17" t="s">
        <v>14</v>
      </c>
      <c r="C38" s="33">
        <f t="shared" si="3"/>
        <v>19356.138512269532</v>
      </c>
      <c r="D38" s="33">
        <f t="shared" si="4"/>
        <v>62092.415322027606</v>
      </c>
      <c r="E38" s="33">
        <f t="shared" si="5"/>
        <v>0.9961370390206585</v>
      </c>
      <c r="F38" s="33">
        <f t="shared" si="6"/>
        <v>0.7946635730858469</v>
      </c>
      <c r="G38" s="33">
        <f t="shared" si="6"/>
        <v>0.5401002506265664</v>
      </c>
      <c r="H38" s="33">
        <f t="shared" si="7"/>
        <v>0.891502074864948</v>
      </c>
      <c r="I38" s="33">
        <f t="shared" si="8"/>
        <v>0.8178638943989679</v>
      </c>
      <c r="J38" s="33" t="str">
        <f t="shared" si="9"/>
        <v>prawidłowo</v>
      </c>
      <c r="K38" s="1"/>
      <c r="L38" s="1"/>
    </row>
    <row r="39" spans="1:12" ht="12.75">
      <c r="A39" s="1"/>
      <c r="B39" s="17" t="s">
        <v>15</v>
      </c>
      <c r="C39" s="33">
        <f t="shared" si="3"/>
        <v>14968.314454977131</v>
      </c>
      <c r="D39" s="33">
        <f t="shared" si="4"/>
        <v>54232.97798919655</v>
      </c>
      <c r="E39" s="33">
        <f t="shared" si="5"/>
        <v>0.8591995427643647</v>
      </c>
      <c r="F39" s="33">
        <f t="shared" si="6"/>
        <v>0.7599337748344371</v>
      </c>
      <c r="G39" s="33">
        <f t="shared" si="6"/>
        <v>0.5388046387154326</v>
      </c>
      <c r="H39" s="33">
        <f t="shared" si="7"/>
        <v>0.9676556147332257</v>
      </c>
      <c r="I39" s="33">
        <f t="shared" si="8"/>
        <v>0.8107510401466878</v>
      </c>
      <c r="J39" s="33" t="str">
        <f t="shared" si="9"/>
        <v>prawidłowo</v>
      </c>
      <c r="K39" s="1"/>
      <c r="L39" s="1"/>
    </row>
    <row r="40" spans="1:12" ht="12.75">
      <c r="A40" s="1"/>
      <c r="B40" s="9" t="s">
        <v>16</v>
      </c>
      <c r="C40" s="34">
        <f t="shared" si="3"/>
        <v>19513.043625804545</v>
      </c>
      <c r="D40" s="34">
        <f t="shared" si="4"/>
        <v>57524.57016691965</v>
      </c>
      <c r="E40" s="34">
        <f t="shared" si="5"/>
        <v>0.951433991006627</v>
      </c>
      <c r="F40" s="34">
        <f t="shared" si="6"/>
        <v>0.8035408675125406</v>
      </c>
      <c r="G40" s="34">
        <f t="shared" si="6"/>
        <v>0.5474605841302662</v>
      </c>
      <c r="H40" s="34">
        <f t="shared" si="7"/>
        <v>0.9791702658207477</v>
      </c>
      <c r="I40" s="34">
        <f t="shared" si="8"/>
        <v>0.8277018527696652</v>
      </c>
      <c r="J40" s="34" t="str">
        <f t="shared" si="9"/>
        <v>prawidłowo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1" ht="18.75">
      <c r="A42" s="1"/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  <c r="J42" s="1"/>
      <c r="K42" s="1"/>
    </row>
    <row r="43" spans="1:11" ht="12.75">
      <c r="A43" s="31"/>
      <c r="B43" s="17" t="s">
        <v>0</v>
      </c>
      <c r="C43" s="26">
        <v>47052</v>
      </c>
      <c r="D43" s="26">
        <v>913599.6839604576</v>
      </c>
      <c r="E43" s="26">
        <v>1078</v>
      </c>
      <c r="F43" s="26">
        <v>1342</v>
      </c>
      <c r="G43" s="26">
        <v>2433</v>
      </c>
      <c r="H43" s="26">
        <v>2189366</v>
      </c>
      <c r="I43" s="26">
        <v>2597094</v>
      </c>
      <c r="J43" s="1"/>
      <c r="K43" s="1"/>
    </row>
    <row r="44" spans="1:11" ht="12.75">
      <c r="A44" s="31"/>
      <c r="B44" s="17" t="s">
        <v>1</v>
      </c>
      <c r="C44" s="26">
        <v>151625</v>
      </c>
      <c r="D44" s="26">
        <v>2094113.5202390058</v>
      </c>
      <c r="E44" s="26">
        <v>1880</v>
      </c>
      <c r="F44" s="26">
        <v>2247</v>
      </c>
      <c r="G44" s="26">
        <v>3923</v>
      </c>
      <c r="H44" s="26">
        <v>4291917</v>
      </c>
      <c r="I44" s="26">
        <v>5135732</v>
      </c>
      <c r="J44" s="1"/>
      <c r="K44" s="1"/>
    </row>
    <row r="45" spans="1:11" ht="12.75">
      <c r="A45" s="31"/>
      <c r="B45" s="17" t="s">
        <v>2</v>
      </c>
      <c r="C45" s="26">
        <v>56606</v>
      </c>
      <c r="D45" s="26">
        <v>1097713.5819641359</v>
      </c>
      <c r="E45" s="26">
        <v>1213</v>
      </c>
      <c r="F45" s="26">
        <v>1479</v>
      </c>
      <c r="G45" s="26">
        <v>2611</v>
      </c>
      <c r="H45" s="26">
        <v>2654448</v>
      </c>
      <c r="I45" s="26">
        <v>3252949</v>
      </c>
      <c r="J45" s="1"/>
      <c r="K45" s="1"/>
    </row>
    <row r="46" spans="1:11" ht="12.75">
      <c r="A46" s="31"/>
      <c r="B46" s="17" t="s">
        <v>3</v>
      </c>
      <c r="C46" s="26">
        <v>99867</v>
      </c>
      <c r="D46" s="26">
        <v>1591360.2397856363</v>
      </c>
      <c r="E46" s="26">
        <v>1533</v>
      </c>
      <c r="F46" s="26">
        <v>1922</v>
      </c>
      <c r="G46" s="26">
        <v>3799</v>
      </c>
      <c r="H46" s="26">
        <v>3975782</v>
      </c>
      <c r="I46" s="26">
        <v>4714982</v>
      </c>
      <c r="J46" s="1"/>
      <c r="K46" s="1"/>
    </row>
    <row r="47" spans="1:11" ht="12.75">
      <c r="A47" s="32"/>
      <c r="B47" s="17" t="s">
        <v>4</v>
      </c>
      <c r="C47" s="26">
        <v>30937</v>
      </c>
      <c r="D47" s="26">
        <v>738316.0226349789</v>
      </c>
      <c r="E47" s="26">
        <v>898</v>
      </c>
      <c r="F47" s="26">
        <v>1069</v>
      </c>
      <c r="G47" s="26">
        <v>1863</v>
      </c>
      <c r="H47" s="26">
        <v>1795039</v>
      </c>
      <c r="I47" s="26">
        <v>2191172</v>
      </c>
      <c r="J47" s="1"/>
      <c r="K47" s="1"/>
    </row>
    <row r="48" spans="1:11" ht="12.75">
      <c r="A48" s="32"/>
      <c r="B48" s="17" t="s">
        <v>5</v>
      </c>
      <c r="C48" s="26">
        <v>30559</v>
      </c>
      <c r="D48" s="26">
        <v>698008.5469882754</v>
      </c>
      <c r="E48" s="26">
        <v>768</v>
      </c>
      <c r="F48" s="26">
        <v>934</v>
      </c>
      <c r="G48" s="26">
        <v>1665</v>
      </c>
      <c r="H48" s="26">
        <v>1688561</v>
      </c>
      <c r="I48" s="26">
        <v>2097248</v>
      </c>
      <c r="J48" s="1"/>
      <c r="K48" s="1"/>
    </row>
    <row r="49" spans="1:11" ht="12.75">
      <c r="A49" s="1"/>
      <c r="B49" s="17" t="s">
        <v>6</v>
      </c>
      <c r="C49" s="26">
        <v>17725</v>
      </c>
      <c r="D49" s="26">
        <v>393076.8024392118</v>
      </c>
      <c r="E49" s="26">
        <v>428</v>
      </c>
      <c r="F49" s="26">
        <v>521</v>
      </c>
      <c r="G49" s="26">
        <v>937</v>
      </c>
      <c r="H49" s="26">
        <v>986213</v>
      </c>
      <c r="I49" s="26">
        <v>1205117</v>
      </c>
      <c r="J49" s="1"/>
      <c r="K49" s="1"/>
    </row>
    <row r="50" spans="1:11" ht="12.75">
      <c r="A50" s="1"/>
      <c r="B50" s="17" t="s">
        <v>7</v>
      </c>
      <c r="C50" s="26">
        <v>20175</v>
      </c>
      <c r="D50" s="26">
        <v>448371.6916644074</v>
      </c>
      <c r="E50" s="26">
        <v>482</v>
      </c>
      <c r="F50" s="26">
        <v>597</v>
      </c>
      <c r="G50" s="26">
        <v>1154</v>
      </c>
      <c r="H50" s="26">
        <v>1069009</v>
      </c>
      <c r="I50" s="26">
        <v>1291598</v>
      </c>
      <c r="J50" s="1"/>
      <c r="K50" s="1"/>
    </row>
    <row r="51" spans="1:11" ht="12.75">
      <c r="A51" s="1"/>
      <c r="B51" s="17" t="s">
        <v>8</v>
      </c>
      <c r="C51" s="26">
        <v>17020</v>
      </c>
      <c r="D51" s="26">
        <v>290749.59839458746</v>
      </c>
      <c r="E51" s="26">
        <v>356</v>
      </c>
      <c r="F51" s="26">
        <v>472</v>
      </c>
      <c r="G51" s="26">
        <v>883</v>
      </c>
      <c r="H51" s="26">
        <v>831353</v>
      </c>
      <c r="I51" s="26">
        <v>1008786</v>
      </c>
      <c r="J51" s="1"/>
      <c r="K51" s="1"/>
    </row>
    <row r="52" spans="1:11" ht="12.75">
      <c r="A52" s="1"/>
      <c r="B52" s="17" t="s">
        <v>9</v>
      </c>
      <c r="C52" s="26">
        <v>69172</v>
      </c>
      <c r="D52" s="26">
        <v>1226338.786387839</v>
      </c>
      <c r="E52" s="26">
        <v>1302</v>
      </c>
      <c r="F52" s="26">
        <v>1571</v>
      </c>
      <c r="G52" s="26">
        <v>2740</v>
      </c>
      <c r="H52" s="26">
        <v>2752529</v>
      </c>
      <c r="I52" s="26">
        <v>3359932</v>
      </c>
      <c r="J52" s="1"/>
      <c r="K52" s="1"/>
    </row>
    <row r="53" spans="1:11" ht="12.75">
      <c r="A53" s="32"/>
      <c r="B53" s="17" t="s">
        <v>10</v>
      </c>
      <c r="C53" s="26">
        <v>30592</v>
      </c>
      <c r="D53" s="26">
        <v>502687.1133903963</v>
      </c>
      <c r="E53" s="26">
        <v>547</v>
      </c>
      <c r="F53" s="26">
        <v>734</v>
      </c>
      <c r="G53" s="26">
        <v>1386</v>
      </c>
      <c r="H53" s="26">
        <v>1405229</v>
      </c>
      <c r="I53" s="26">
        <v>1696073</v>
      </c>
      <c r="J53" s="1"/>
      <c r="K53" s="1"/>
    </row>
    <row r="54" spans="1:11" ht="12.75">
      <c r="A54" s="1"/>
      <c r="B54" s="17" t="s">
        <v>11</v>
      </c>
      <c r="C54" s="26">
        <v>57817</v>
      </c>
      <c r="D54" s="26">
        <v>917290.3838812863</v>
      </c>
      <c r="E54" s="26">
        <v>895</v>
      </c>
      <c r="F54" s="26">
        <v>1210</v>
      </c>
      <c r="G54" s="26">
        <v>2283</v>
      </c>
      <c r="H54" s="26">
        <v>2441794</v>
      </c>
      <c r="I54" s="26">
        <v>2898313</v>
      </c>
      <c r="J54" s="1"/>
      <c r="K54" s="1"/>
    </row>
    <row r="55" spans="1:11" ht="12.75">
      <c r="A55" s="1"/>
      <c r="B55" s="17" t="s">
        <v>12</v>
      </c>
      <c r="C55" s="26">
        <v>16432</v>
      </c>
      <c r="D55" s="26">
        <v>302917.5389319604</v>
      </c>
      <c r="E55" s="26">
        <v>320</v>
      </c>
      <c r="F55" s="26">
        <v>391</v>
      </c>
      <c r="G55" s="26">
        <v>774</v>
      </c>
      <c r="H55" s="26">
        <v>882821</v>
      </c>
      <c r="I55" s="26">
        <v>1055667</v>
      </c>
      <c r="J55" s="1"/>
      <c r="K55" s="1"/>
    </row>
    <row r="56" spans="1:11" ht="12.75">
      <c r="A56" s="1"/>
      <c r="B56" s="17" t="s">
        <v>13</v>
      </c>
      <c r="C56" s="26">
        <v>35879</v>
      </c>
      <c r="D56" s="26">
        <v>663975.0966629623</v>
      </c>
      <c r="E56" s="26">
        <v>775</v>
      </c>
      <c r="F56" s="26">
        <v>992</v>
      </c>
      <c r="G56" s="26">
        <v>1782</v>
      </c>
      <c r="H56" s="26">
        <v>1697669</v>
      </c>
      <c r="I56" s="26">
        <v>2068142</v>
      </c>
      <c r="J56" s="1"/>
      <c r="K56" s="1"/>
    </row>
    <row r="57" spans="1:11" ht="12.75">
      <c r="A57" s="1"/>
      <c r="B57" s="17" t="s">
        <v>14</v>
      </c>
      <c r="C57" s="26">
        <v>42369</v>
      </c>
      <c r="D57" s="26">
        <v>682353.8717291511</v>
      </c>
      <c r="E57" s="26">
        <v>685</v>
      </c>
      <c r="F57" s="26">
        <v>862</v>
      </c>
      <c r="G57" s="26">
        <v>1596</v>
      </c>
      <c r="H57" s="26">
        <v>1790237</v>
      </c>
      <c r="I57" s="26">
        <v>2188918</v>
      </c>
      <c r="J57" s="1"/>
      <c r="K57" s="1"/>
    </row>
    <row r="58" spans="1:11" ht="12.75">
      <c r="A58" s="1"/>
      <c r="B58" s="17" t="s">
        <v>15</v>
      </c>
      <c r="C58" s="26">
        <v>21388</v>
      </c>
      <c r="D58" s="26">
        <v>394372.59012884344</v>
      </c>
      <c r="E58" s="26">
        <v>459</v>
      </c>
      <c r="F58" s="26">
        <v>604</v>
      </c>
      <c r="G58" s="26">
        <v>1121</v>
      </c>
      <c r="H58" s="26">
        <v>1158470</v>
      </c>
      <c r="I58" s="26">
        <v>1428885</v>
      </c>
      <c r="J58" s="1"/>
      <c r="K58" s="1"/>
    </row>
    <row r="59" spans="1:11" ht="12.75">
      <c r="A59" s="1"/>
      <c r="B59" s="9" t="s">
        <v>16</v>
      </c>
      <c r="C59" s="27">
        <v>745215</v>
      </c>
      <c r="D59" s="27">
        <v>12954725.221546233</v>
      </c>
      <c r="E59" s="27">
        <v>13616</v>
      </c>
      <c r="F59" s="27">
        <v>16945</v>
      </c>
      <c r="G59" s="27">
        <v>30952</v>
      </c>
      <c r="H59" s="27">
        <v>31610437</v>
      </c>
      <c r="I59" s="27">
        <v>38190608</v>
      </c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N60"/>
  <sheetViews>
    <sheetView showGridLines="0" workbookViewId="0" topLeftCell="A1">
      <selection activeCell="B22" sqref="B22:J59"/>
    </sheetView>
  </sheetViews>
  <sheetFormatPr defaultColWidth="0" defaultRowHeight="12.75" zeroHeight="1"/>
  <cols>
    <col min="1" max="1" width="14.851562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1" width="11.421875" style="10" customWidth="1"/>
    <col min="12" max="14" width="0" style="10" hidden="1" customWidth="1"/>
    <col min="15" max="16384" width="11.421875" style="10" hidden="1" customWidth="1"/>
  </cols>
  <sheetData>
    <row r="1" spans="1:1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21">
      <c r="A2" s="51">
        <v>2002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ht="12.75">
      <c r="A5" s="1"/>
      <c r="B5" s="6" t="s">
        <v>0</v>
      </c>
      <c r="C5" s="23">
        <f>(C24-C$40)/C$40</f>
        <v>-0.08781168170772338</v>
      </c>
      <c r="D5" s="23">
        <f>(D24-D$40)/D$40</f>
        <v>-0.11879832849201695</v>
      </c>
      <c r="E5" s="24">
        <f>(E24-E$40)/E$40</f>
        <v>-0.098785804548399</v>
      </c>
      <c r="F5" s="23">
        <f aca="true" t="shared" si="0" ref="F5:I20">(F24-F$40)/F$40</f>
        <v>-0.005262732074541203</v>
      </c>
      <c r="G5" s="24">
        <f>(G24-G$40)/G$40</f>
        <v>0.01160425894010383</v>
      </c>
      <c r="H5" s="24">
        <f>(H24-H$40)/H$40</f>
        <v>0.11905585029371696</v>
      </c>
      <c r="I5" s="24">
        <f>(I24-I$40)/I$40</f>
        <v>0.02002395192347285</v>
      </c>
      <c r="J5" s="24">
        <f>C5-SUM(D5:I5)</f>
        <v>-0.015648877750059867</v>
      </c>
      <c r="K5" s="1"/>
      <c r="L5" s="1"/>
    </row>
    <row r="6" spans="1:12" ht="12.75">
      <c r="A6" s="1"/>
      <c r="B6" s="6" t="s">
        <v>1</v>
      </c>
      <c r="C6" s="23">
        <f aca="true" t="shared" si="1" ref="C6:E20">(C25-C$40)/C$40</f>
        <v>0.5129604865486753</v>
      </c>
      <c r="D6" s="23">
        <f t="shared" si="1"/>
        <v>0.26209120004995423</v>
      </c>
      <c r="E6" s="24">
        <f t="shared" si="1"/>
        <v>0.1457633047056652</v>
      </c>
      <c r="F6" s="23">
        <f t="shared" si="0"/>
        <v>0.03588263713026231</v>
      </c>
      <c r="G6" s="24">
        <f t="shared" si="0"/>
        <v>0.05360078896069134</v>
      </c>
      <c r="H6" s="24">
        <f t="shared" si="0"/>
        <v>-0.05196105068118789</v>
      </c>
      <c r="I6" s="24">
        <f t="shared" si="0"/>
        <v>0.01118150376543355</v>
      </c>
      <c r="J6" s="24">
        <f aca="true" t="shared" si="2" ref="J6:J20">C6-SUM(D6:I6)</f>
        <v>0.05640210261785661</v>
      </c>
      <c r="K6" s="1"/>
      <c r="L6" s="1"/>
    </row>
    <row r="7" spans="1:12" ht="12.75">
      <c r="A7" s="1"/>
      <c r="B7" s="6" t="s">
        <v>2</v>
      </c>
      <c r="C7" s="23">
        <f t="shared" si="1"/>
        <v>-0.11475928445004555</v>
      </c>
      <c r="D7" s="23">
        <f t="shared" si="1"/>
        <v>-0.10819955712998637</v>
      </c>
      <c r="E7" s="24">
        <f t="shared" si="1"/>
        <v>-0.05942581076981378</v>
      </c>
      <c r="F7" s="23">
        <f t="shared" si="0"/>
        <v>0.04673729018526585</v>
      </c>
      <c r="G7" s="24">
        <f t="shared" si="0"/>
        <v>0.02266687945999821</v>
      </c>
      <c r="H7" s="24">
        <f t="shared" si="0"/>
        <v>5.432422452510618E-05</v>
      </c>
      <c r="I7" s="24">
        <f t="shared" si="0"/>
        <v>-0.014162893620944708</v>
      </c>
      <c r="J7" s="24">
        <f t="shared" si="2"/>
        <v>-0.0024295167990898425</v>
      </c>
      <c r="K7" s="1"/>
      <c r="L7" s="1"/>
    </row>
    <row r="8" spans="1:12" ht="12.75">
      <c r="A8" s="1"/>
      <c r="B8" s="6" t="s">
        <v>3</v>
      </c>
      <c r="C8" s="23">
        <f t="shared" si="1"/>
        <v>0.08774251782070196</v>
      </c>
      <c r="D8" s="23">
        <f t="shared" si="1"/>
        <v>0.08765121906054338</v>
      </c>
      <c r="E8" s="24">
        <f t="shared" si="1"/>
        <v>0.11165033380104056</v>
      </c>
      <c r="F8" s="23">
        <f t="shared" si="0"/>
        <v>-0.0020119566891639387</v>
      </c>
      <c r="G8" s="24">
        <f t="shared" si="0"/>
        <v>-0.08723446681600205</v>
      </c>
      <c r="H8" s="24">
        <f t="shared" si="0"/>
        <v>-0.030739032775788298</v>
      </c>
      <c r="I8" s="24">
        <f t="shared" si="0"/>
        <v>0.0189267328630621</v>
      </c>
      <c r="J8" s="24">
        <f t="shared" si="2"/>
        <v>-0.010500311622989797</v>
      </c>
      <c r="K8" s="1"/>
      <c r="L8" s="1"/>
    </row>
    <row r="9" spans="1:12" ht="12.75">
      <c r="A9" s="1"/>
      <c r="B9" s="6" t="s">
        <v>4</v>
      </c>
      <c r="C9" s="23">
        <f t="shared" si="1"/>
        <v>-0.27802798006243806</v>
      </c>
      <c r="D9" s="23">
        <f t="shared" si="1"/>
        <v>-0.2699693494735681</v>
      </c>
      <c r="E9" s="24">
        <f t="shared" si="1"/>
        <v>-0.1556975936450137</v>
      </c>
      <c r="F9" s="23">
        <f t="shared" si="0"/>
        <v>0.04322561119847291</v>
      </c>
      <c r="G9" s="24">
        <f t="shared" si="0"/>
        <v>0.058014628754391555</v>
      </c>
      <c r="H9" s="24">
        <f t="shared" si="0"/>
        <v>0.07271146177912555</v>
      </c>
      <c r="I9" s="24">
        <f t="shared" si="0"/>
        <v>-0.01069908393946706</v>
      </c>
      <c r="J9" s="24">
        <f t="shared" si="2"/>
        <v>-0.015613654736379268</v>
      </c>
      <c r="K9" s="1"/>
      <c r="L9" s="1"/>
    </row>
    <row r="10" spans="1:12" ht="12.75">
      <c r="A10" s="1"/>
      <c r="B10" s="6" t="s">
        <v>5</v>
      </c>
      <c r="C10" s="23">
        <f t="shared" si="1"/>
        <v>-0.25863266059645784</v>
      </c>
      <c r="D10" s="23">
        <f t="shared" si="1"/>
        <v>-0.24056515075024903</v>
      </c>
      <c r="E10" s="24">
        <f t="shared" si="1"/>
        <v>-0.01848566513337966</v>
      </c>
      <c r="F10" s="23">
        <f t="shared" si="0"/>
        <v>0.022728488949873647</v>
      </c>
      <c r="G10" s="24">
        <f t="shared" si="0"/>
        <v>0.037321513505494425</v>
      </c>
      <c r="H10" s="24">
        <f t="shared" si="0"/>
        <v>-0.033715581229695014</v>
      </c>
      <c r="I10" s="24">
        <f t="shared" si="0"/>
        <v>-0.029785937893888833</v>
      </c>
      <c r="J10" s="24">
        <f t="shared" si="2"/>
        <v>0.003869671955386622</v>
      </c>
      <c r="K10" s="1"/>
      <c r="L10" s="1"/>
    </row>
    <row r="11" spans="1:12" ht="12.75">
      <c r="A11" s="1"/>
      <c r="B11" s="6" t="s">
        <v>6</v>
      </c>
      <c r="C11" s="23">
        <f t="shared" si="1"/>
        <v>-0.2384795718995158</v>
      </c>
      <c r="D11" s="23">
        <f t="shared" si="1"/>
        <v>-0.20472076927554922</v>
      </c>
      <c r="E11" s="24">
        <f t="shared" si="1"/>
        <v>-0.06914365488741192</v>
      </c>
      <c r="F11" s="23">
        <f t="shared" si="0"/>
        <v>0.03616418624400049</v>
      </c>
      <c r="G11" s="24">
        <f t="shared" si="0"/>
        <v>0.02795061430608463</v>
      </c>
      <c r="H11" s="24">
        <f t="shared" si="0"/>
        <v>-0.021209720007922164</v>
      </c>
      <c r="I11" s="24">
        <f t="shared" si="0"/>
        <v>-0.013291707335660067</v>
      </c>
      <c r="J11" s="24">
        <f t="shared" si="2"/>
        <v>0.005771479056942447</v>
      </c>
      <c r="K11" s="1"/>
      <c r="L11" s="1"/>
    </row>
    <row r="12" spans="1:12" ht="12.75">
      <c r="A12" s="1"/>
      <c r="B12" s="6" t="s">
        <v>7</v>
      </c>
      <c r="C12" s="23">
        <f t="shared" si="1"/>
        <v>-0.20833552344013678</v>
      </c>
      <c r="D12" s="23">
        <f t="shared" si="1"/>
        <v>-0.2233698735821511</v>
      </c>
      <c r="E12" s="24">
        <f t="shared" si="1"/>
        <v>-0.0258568440127634</v>
      </c>
      <c r="F12" s="23">
        <f t="shared" si="0"/>
        <v>0.01282839900049887</v>
      </c>
      <c r="G12" s="24">
        <f t="shared" si="0"/>
        <v>-0.0643262938053129</v>
      </c>
      <c r="H12" s="24">
        <f t="shared" si="0"/>
        <v>0.10454594634486704</v>
      </c>
      <c r="I12" s="24">
        <f t="shared" si="0"/>
        <v>-0.0003221738254141731</v>
      </c>
      <c r="J12" s="24">
        <f t="shared" si="2"/>
        <v>-0.011834683559861114</v>
      </c>
      <c r="K12" s="1"/>
      <c r="L12" s="1"/>
    </row>
    <row r="13" spans="1:12" ht="12.75">
      <c r="A13" s="1"/>
      <c r="B13" s="6" t="s">
        <v>8</v>
      </c>
      <c r="C13" s="23">
        <f t="shared" si="1"/>
        <v>-0.12018066585750058</v>
      </c>
      <c r="D13" s="23">
        <f t="shared" si="1"/>
        <v>0.020355163549966915</v>
      </c>
      <c r="E13" s="24">
        <f t="shared" si="1"/>
        <v>-0.11940672927959504</v>
      </c>
      <c r="F13" s="23">
        <f t="shared" si="0"/>
        <v>-0.07754055292518769</v>
      </c>
      <c r="G13" s="24">
        <f t="shared" si="0"/>
        <v>-0.01935854962928494</v>
      </c>
      <c r="H13" s="24">
        <f t="shared" si="0"/>
        <v>0.08832532709066422</v>
      </c>
      <c r="I13" s="24">
        <f t="shared" si="0"/>
        <v>-0.0053952998856258445</v>
      </c>
      <c r="J13" s="24">
        <f t="shared" si="2"/>
        <v>-0.00716002477843819</v>
      </c>
      <c r="K13" s="1"/>
      <c r="L13" s="1"/>
    </row>
    <row r="14" spans="1:12" ht="12.75">
      <c r="A14" s="1"/>
      <c r="B14" s="6" t="s">
        <v>9</v>
      </c>
      <c r="C14" s="23">
        <f t="shared" si="1"/>
        <v>0.04112850924151648</v>
      </c>
      <c r="D14" s="23">
        <f t="shared" si="1"/>
        <v>-0.02378124907183786</v>
      </c>
      <c r="E14" s="24">
        <f t="shared" si="1"/>
        <v>0.02331420155548216</v>
      </c>
      <c r="F14" s="23">
        <f t="shared" si="0"/>
        <v>0.022013825931951884</v>
      </c>
      <c r="G14" s="24">
        <f t="shared" si="0"/>
        <v>0.025793514775264734</v>
      </c>
      <c r="H14" s="24">
        <f t="shared" si="0"/>
        <v>0.004550562542185605</v>
      </c>
      <c r="I14" s="24">
        <f t="shared" si="0"/>
        <v>-0.010400035281943032</v>
      </c>
      <c r="J14" s="24">
        <f t="shared" si="2"/>
        <v>-0.0003623112095870046</v>
      </c>
      <c r="K14" s="1"/>
      <c r="L14" s="1"/>
    </row>
    <row r="15" spans="1:12" ht="12.75">
      <c r="A15" s="1"/>
      <c r="B15" s="6" t="s">
        <v>10</v>
      </c>
      <c r="C15" s="23">
        <f t="shared" si="1"/>
        <v>-0.044327374873628984</v>
      </c>
      <c r="D15" s="23">
        <f t="shared" si="1"/>
        <v>0.07196800300667865</v>
      </c>
      <c r="E15" s="24">
        <f t="shared" si="1"/>
        <v>-0.01658200886841009</v>
      </c>
      <c r="F15" s="23">
        <f t="shared" si="0"/>
        <v>-0.07823658750081054</v>
      </c>
      <c r="G15" s="24">
        <f t="shared" si="0"/>
        <v>-0.034795478193521856</v>
      </c>
      <c r="H15" s="24">
        <f t="shared" si="0"/>
        <v>0.017862785357328045</v>
      </c>
      <c r="I15" s="24">
        <f t="shared" si="0"/>
        <v>0.001062342716520726</v>
      </c>
      <c r="J15" s="24">
        <f t="shared" si="2"/>
        <v>-0.005606431391413917</v>
      </c>
      <c r="K15" s="1"/>
      <c r="L15" s="1"/>
    </row>
    <row r="16" spans="1:12" ht="12.75">
      <c r="A16" s="1"/>
      <c r="B16" s="6" t="s">
        <v>11</v>
      </c>
      <c r="C16" s="23">
        <f t="shared" si="1"/>
        <v>0.02732522086204635</v>
      </c>
      <c r="D16" s="23">
        <f t="shared" si="1"/>
        <v>0.10048973147285825</v>
      </c>
      <c r="E16" s="24">
        <f t="shared" si="1"/>
        <v>0.06400847530584437</v>
      </c>
      <c r="F16" s="23">
        <f t="shared" si="0"/>
        <v>-0.0758589992641339</v>
      </c>
      <c r="G16" s="24">
        <f t="shared" si="0"/>
        <v>-0.01652324728697383</v>
      </c>
      <c r="H16" s="24">
        <f t="shared" si="0"/>
        <v>-0.05191285127791835</v>
      </c>
      <c r="I16" s="24">
        <f t="shared" si="0"/>
        <v>0.018184007220658743</v>
      </c>
      <c r="J16" s="24">
        <f t="shared" si="2"/>
        <v>-0.011061895308288935</v>
      </c>
      <c r="K16" s="1"/>
      <c r="L16" s="1"/>
    </row>
    <row r="17" spans="1:12" ht="12.75">
      <c r="A17" s="1"/>
      <c r="B17" s="6" t="s">
        <v>12</v>
      </c>
      <c r="C17" s="23">
        <f t="shared" si="1"/>
        <v>-0.18563863870327538</v>
      </c>
      <c r="D17" s="23">
        <f t="shared" si="1"/>
        <v>-0.043732320523708686</v>
      </c>
      <c r="E17" s="24">
        <f t="shared" si="1"/>
        <v>-0.04727206493685706</v>
      </c>
      <c r="F17" s="23">
        <f t="shared" si="0"/>
        <v>0.0026764855567887797</v>
      </c>
      <c r="G17" s="24">
        <f t="shared" si="0"/>
        <v>-0.03542032695226633</v>
      </c>
      <c r="H17" s="24">
        <f t="shared" si="0"/>
        <v>-0.08381417719949481</v>
      </c>
      <c r="I17" s="24">
        <f t="shared" si="0"/>
        <v>0.008756346067997231</v>
      </c>
      <c r="J17" s="24">
        <f t="shared" si="2"/>
        <v>0.013167419284265486</v>
      </c>
      <c r="K17" s="1"/>
      <c r="L17" s="1"/>
    </row>
    <row r="18" spans="1:12" ht="12.75">
      <c r="A18" s="1"/>
      <c r="B18" s="6" t="s">
        <v>13</v>
      </c>
      <c r="C18" s="23">
        <f t="shared" si="1"/>
        <v>-0.10177683312967142</v>
      </c>
      <c r="D18" s="23">
        <f t="shared" si="1"/>
        <v>-0.05376736149231662</v>
      </c>
      <c r="E18" s="24">
        <f t="shared" si="1"/>
        <v>-0.10792901370313983</v>
      </c>
      <c r="F18" s="23">
        <f t="shared" si="0"/>
        <v>-0.018153826701782002</v>
      </c>
      <c r="G18" s="24">
        <f t="shared" si="0"/>
        <v>0.00036808776048894104</v>
      </c>
      <c r="H18" s="24">
        <f t="shared" si="0"/>
        <v>0.09209766561364381</v>
      </c>
      <c r="I18" s="24">
        <f t="shared" si="0"/>
        <v>-0.007976058100700956</v>
      </c>
      <c r="J18" s="24">
        <f t="shared" si="2"/>
        <v>-0.006416326505864781</v>
      </c>
      <c r="K18" s="1"/>
      <c r="L18" s="1"/>
    </row>
    <row r="19" spans="1:12" ht="12.75">
      <c r="A19" s="1"/>
      <c r="B19" s="6" t="s">
        <v>14</v>
      </c>
      <c r="C19" s="23">
        <f t="shared" si="1"/>
        <v>0.0030336503651890194</v>
      </c>
      <c r="D19" s="23">
        <f t="shared" si="1"/>
        <v>0.0849269819630417</v>
      </c>
      <c r="E19" s="24">
        <f t="shared" si="1"/>
        <v>0.023914971858538896</v>
      </c>
      <c r="F19" s="23">
        <f t="shared" si="0"/>
        <v>-0.020946020863222708</v>
      </c>
      <c r="G19" s="24">
        <f t="shared" si="0"/>
        <v>0.003552631199317091</v>
      </c>
      <c r="H19" s="24">
        <f t="shared" si="0"/>
        <v>-0.06994474492053739</v>
      </c>
      <c r="I19" s="24">
        <f t="shared" si="0"/>
        <v>-0.011912152544517126</v>
      </c>
      <c r="J19" s="24">
        <f t="shared" si="2"/>
        <v>-0.006558016327431449</v>
      </c>
      <c r="K19" s="1"/>
      <c r="L19" s="1"/>
    </row>
    <row r="20" spans="1:12" ht="12.75">
      <c r="A20" s="1"/>
      <c r="B20" s="6" t="s">
        <v>15</v>
      </c>
      <c r="C20" s="23">
        <f t="shared" si="1"/>
        <v>-0.246515573776584</v>
      </c>
      <c r="D20" s="23">
        <f t="shared" si="1"/>
        <v>-0.07465875930529499</v>
      </c>
      <c r="E20" s="24">
        <f t="shared" si="1"/>
        <v>-0.04887681716805751</v>
      </c>
      <c r="F20" s="23">
        <f t="shared" si="0"/>
        <v>-0.0774103429642772</v>
      </c>
      <c r="G20" s="24">
        <f t="shared" si="0"/>
        <v>-0.03202086807391698</v>
      </c>
      <c r="H20" s="24">
        <f t="shared" si="0"/>
        <v>-0.0196285409238923</v>
      </c>
      <c r="I20" s="24">
        <f t="shared" si="0"/>
        <v>-0.02215423542630265</v>
      </c>
      <c r="J20" s="24">
        <f t="shared" si="2"/>
        <v>0.028233990085157645</v>
      </c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ht="18.75" customHeight="1">
      <c r="A24" s="1"/>
      <c r="B24" s="17" t="s">
        <v>0</v>
      </c>
      <c r="C24" s="33">
        <f>C43/I43*1000000</f>
        <v>17064.639599904887</v>
      </c>
      <c r="D24" s="33">
        <f>C43/D43*1000000</f>
        <v>48385.81293794369</v>
      </c>
      <c r="E24" s="33">
        <f>D43/E43/1000</f>
        <v>0.8514509862836459</v>
      </c>
      <c r="F24" s="33">
        <f>E43/F43</f>
        <v>0.7964601769911505</v>
      </c>
      <c r="G24" s="33">
        <f>F43/G43</f>
        <v>0.5605622157916494</v>
      </c>
      <c r="H24" s="33">
        <f>G43/H43*1000</f>
        <v>1.1065428290169472</v>
      </c>
      <c r="I24" s="33">
        <f>H43/I43</f>
        <v>0.838423244789789</v>
      </c>
      <c r="J24" s="33" t="str">
        <f>IF(PRODUCT(D24:I24)-C24&lt;0.0001,"prawidłowo","nieprawidłowo")</f>
        <v>prawidłowo</v>
      </c>
      <c r="K24" s="1"/>
      <c r="L24" s="1"/>
    </row>
    <row r="25" spans="1:12" ht="12.75">
      <c r="A25" s="1"/>
      <c r="B25" s="17" t="s">
        <v>1</v>
      </c>
      <c r="C25" s="33">
        <f aca="true" t="shared" si="3" ref="C25:C40">C44/I44*1000000</f>
        <v>28303.5036890019</v>
      </c>
      <c r="D25" s="33">
        <f aca="true" t="shared" si="4" ref="D25:D40">C44/D44*1000000</f>
        <v>69300.03731352287</v>
      </c>
      <c r="E25" s="33">
        <f aca="true" t="shared" si="5" ref="E25:E40">D44/E44/1000</f>
        <v>1.0824965926667318</v>
      </c>
      <c r="F25" s="33">
        <f aca="true" t="shared" si="6" ref="F25:G40">E44/F44</f>
        <v>0.8294042006000857</v>
      </c>
      <c r="G25" s="33">
        <f t="shared" si="6"/>
        <v>0.5838338338338338</v>
      </c>
      <c r="H25" s="33">
        <f aca="true" t="shared" si="7" ref="H25:H40">G44/H44*1000</f>
        <v>0.937438199105211</v>
      </c>
      <c r="I25" s="33">
        <f aca="true" t="shared" si="8" ref="I25:I40">H44/I44</f>
        <v>0.8311550683292572</v>
      </c>
      <c r="J25" s="33" t="str">
        <f aca="true" t="shared" si="9" ref="J25:J40">IF(PRODUCT(D25:I25)-C25&lt;0.0001,"prawidłowo","nieprawidłowo")</f>
        <v>prawidłowo</v>
      </c>
      <c r="K25" s="1"/>
      <c r="L25" s="1"/>
    </row>
    <row r="26" spans="1:12" ht="12.75">
      <c r="A26" s="1"/>
      <c r="B26" s="17" t="s">
        <v>2</v>
      </c>
      <c r="C26" s="33">
        <f t="shared" si="3"/>
        <v>16560.52096600259</v>
      </c>
      <c r="D26" s="33">
        <f t="shared" si="4"/>
        <v>48967.77979646956</v>
      </c>
      <c r="E26" s="33">
        <f t="shared" si="5"/>
        <v>0.8886376015101194</v>
      </c>
      <c r="F26" s="33">
        <f t="shared" si="6"/>
        <v>0.8380952380952381</v>
      </c>
      <c r="G26" s="33">
        <f t="shared" si="6"/>
        <v>0.566692367000771</v>
      </c>
      <c r="H26" s="33">
        <f t="shared" si="7"/>
        <v>0.9888719502316072</v>
      </c>
      <c r="I26" s="33">
        <f t="shared" si="8"/>
        <v>0.8103228791891307</v>
      </c>
      <c r="J26" s="33" t="str">
        <f t="shared" si="9"/>
        <v>prawidłowo</v>
      </c>
      <c r="K26" s="1"/>
      <c r="L26" s="1"/>
    </row>
    <row r="27" spans="1:12" ht="12.75">
      <c r="A27" s="1"/>
      <c r="B27" s="17" t="s">
        <v>3</v>
      </c>
      <c r="C27" s="33">
        <f t="shared" si="3"/>
        <v>20348.796045594525</v>
      </c>
      <c r="D27" s="33">
        <f t="shared" si="4"/>
        <v>59721.73014280659</v>
      </c>
      <c r="E27" s="33">
        <f t="shared" si="5"/>
        <v>1.0502672704163725</v>
      </c>
      <c r="F27" s="33">
        <f t="shared" si="6"/>
        <v>0.7990629880270692</v>
      </c>
      <c r="G27" s="33">
        <f t="shared" si="6"/>
        <v>0.5057925223802001</v>
      </c>
      <c r="H27" s="33">
        <f t="shared" si="7"/>
        <v>0.9584229173606275</v>
      </c>
      <c r="I27" s="33">
        <f t="shared" si="8"/>
        <v>0.8375213699238704</v>
      </c>
      <c r="J27" s="33" t="str">
        <f t="shared" si="9"/>
        <v>prawidłowo</v>
      </c>
      <c r="K27" s="1"/>
      <c r="L27" s="1"/>
    </row>
    <row r="28" spans="1:12" ht="12.75">
      <c r="A28" s="1"/>
      <c r="B28" s="17" t="s">
        <v>4</v>
      </c>
      <c r="C28" s="33">
        <f t="shared" si="3"/>
        <v>13506.193923327897</v>
      </c>
      <c r="D28" s="33">
        <f t="shared" si="4"/>
        <v>40085.17872519409</v>
      </c>
      <c r="E28" s="33">
        <f t="shared" si="5"/>
        <v>0.7976817500665031</v>
      </c>
      <c r="F28" s="33">
        <f t="shared" si="6"/>
        <v>0.8352835283528353</v>
      </c>
      <c r="G28" s="33">
        <f t="shared" si="6"/>
        <v>0.5862796833773087</v>
      </c>
      <c r="H28" s="33">
        <f t="shared" si="7"/>
        <v>1.0607166526357268</v>
      </c>
      <c r="I28" s="33">
        <f t="shared" si="8"/>
        <v>0.8131700069913773</v>
      </c>
      <c r="J28" s="33" t="str">
        <f t="shared" si="9"/>
        <v>prawidłowo</v>
      </c>
      <c r="K28" s="1"/>
      <c r="L28" s="1"/>
    </row>
    <row r="29" spans="1:12" ht="12.75">
      <c r="A29" s="1"/>
      <c r="B29" s="17" t="s">
        <v>5</v>
      </c>
      <c r="C29" s="33">
        <f t="shared" si="3"/>
        <v>13869.029239210471</v>
      </c>
      <c r="D29" s="33">
        <f t="shared" si="4"/>
        <v>41699.73088166234</v>
      </c>
      <c r="E29" s="33">
        <f t="shared" si="5"/>
        <v>0.9273171158327608</v>
      </c>
      <c r="F29" s="33">
        <f t="shared" si="6"/>
        <v>0.8188720173535792</v>
      </c>
      <c r="G29" s="33">
        <f t="shared" si="6"/>
        <v>0.5748129675810474</v>
      </c>
      <c r="H29" s="33">
        <f t="shared" si="7"/>
        <v>0.9554796519766634</v>
      </c>
      <c r="I29" s="33">
        <f t="shared" si="8"/>
        <v>0.7974812949811169</v>
      </c>
      <c r="J29" s="33" t="str">
        <f t="shared" si="9"/>
        <v>prawidłowo</v>
      </c>
      <c r="K29" s="1"/>
      <c r="L29" s="1"/>
    </row>
    <row r="30" spans="1:12" ht="12.75">
      <c r="A30" s="1"/>
      <c r="B30" s="17" t="s">
        <v>6</v>
      </c>
      <c r="C30" s="33">
        <f t="shared" si="3"/>
        <v>14246.040420500387</v>
      </c>
      <c r="D30" s="33">
        <f t="shared" si="4"/>
        <v>43667.90637767921</v>
      </c>
      <c r="E30" s="33">
        <f t="shared" si="5"/>
        <v>0.8794563569178353</v>
      </c>
      <c r="F30" s="33">
        <f t="shared" si="6"/>
        <v>0.8296296296296296</v>
      </c>
      <c r="G30" s="33">
        <f t="shared" si="6"/>
        <v>0.569620253164557</v>
      </c>
      <c r="H30" s="33">
        <f t="shared" si="7"/>
        <v>0.9678456755777212</v>
      </c>
      <c r="I30" s="33">
        <f t="shared" si="8"/>
        <v>0.8110389631896557</v>
      </c>
      <c r="J30" s="33" t="str">
        <f t="shared" si="9"/>
        <v>prawidłowo</v>
      </c>
      <c r="K30" s="1"/>
      <c r="L30" s="1"/>
    </row>
    <row r="31" spans="1:12" ht="12.75">
      <c r="A31" s="1"/>
      <c r="B31" s="17" t="s">
        <v>7</v>
      </c>
      <c r="C31" s="33">
        <f t="shared" si="3"/>
        <v>14809.956130366507</v>
      </c>
      <c r="D31" s="33">
        <f t="shared" si="4"/>
        <v>42643.904606444186</v>
      </c>
      <c r="E31" s="33">
        <f t="shared" si="5"/>
        <v>0.9203529584120275</v>
      </c>
      <c r="F31" s="33">
        <f t="shared" si="6"/>
        <v>0.8109452736318408</v>
      </c>
      <c r="G31" s="33">
        <f t="shared" si="6"/>
        <v>0.5184866723989682</v>
      </c>
      <c r="H31" s="33">
        <f t="shared" si="7"/>
        <v>1.092195171426747</v>
      </c>
      <c r="I31" s="33">
        <f t="shared" si="8"/>
        <v>0.821699456356081</v>
      </c>
      <c r="J31" s="33" t="str">
        <f t="shared" si="9"/>
        <v>prawidłowo</v>
      </c>
      <c r="K31" s="1"/>
      <c r="L31" s="1"/>
    </row>
    <row r="32" spans="1:12" ht="12.75">
      <c r="A32" s="1"/>
      <c r="B32" s="17" t="s">
        <v>8</v>
      </c>
      <c r="C32" s="33">
        <f t="shared" si="3"/>
        <v>16459.101206511434</v>
      </c>
      <c r="D32" s="33">
        <f t="shared" si="4"/>
        <v>56026.57787666983</v>
      </c>
      <c r="E32" s="33">
        <f t="shared" si="5"/>
        <v>0.8319687069442049</v>
      </c>
      <c r="F32" s="33">
        <f t="shared" si="6"/>
        <v>0.7385892116182573</v>
      </c>
      <c r="G32" s="33">
        <f t="shared" si="6"/>
        <v>0.5434047350620068</v>
      </c>
      <c r="H32" s="33">
        <f t="shared" si="7"/>
        <v>1.0761559273503756</v>
      </c>
      <c r="I32" s="33">
        <f t="shared" si="8"/>
        <v>0.8175295279886053</v>
      </c>
      <c r="J32" s="33" t="str">
        <f t="shared" si="9"/>
        <v>prawidłowo</v>
      </c>
      <c r="K32" s="1"/>
      <c r="L32" s="1"/>
    </row>
    <row r="33" spans="1:12" ht="12.75">
      <c r="A33" s="1"/>
      <c r="B33" s="17" t="s">
        <v>9</v>
      </c>
      <c r="C33" s="33">
        <f t="shared" si="3"/>
        <v>19476.77078418814</v>
      </c>
      <c r="D33" s="33">
        <f t="shared" si="4"/>
        <v>53603.09608592836</v>
      </c>
      <c r="E33" s="33">
        <f t="shared" si="5"/>
        <v>0.9668088791653632</v>
      </c>
      <c r="F33" s="33">
        <f t="shared" si="6"/>
        <v>0.81829980532122</v>
      </c>
      <c r="G33" s="33">
        <f t="shared" si="6"/>
        <v>0.5684249354481741</v>
      </c>
      <c r="H33" s="33">
        <f t="shared" si="7"/>
        <v>0.993317912662037</v>
      </c>
      <c r="I33" s="33">
        <f t="shared" si="8"/>
        <v>0.8134158143033708</v>
      </c>
      <c r="J33" s="33" t="str">
        <f t="shared" si="9"/>
        <v>prawidłowo</v>
      </c>
      <c r="K33" s="1"/>
      <c r="L33" s="1"/>
    </row>
    <row r="34" spans="1:12" ht="12.75">
      <c r="A34" s="1"/>
      <c r="B34" s="17" t="s">
        <v>10</v>
      </c>
      <c r="C34" s="33">
        <f t="shared" si="3"/>
        <v>17878.11638917653</v>
      </c>
      <c r="D34" s="33">
        <f t="shared" si="4"/>
        <v>58860.582027927216</v>
      </c>
      <c r="E34" s="33">
        <f t="shared" si="5"/>
        <v>0.929115656082719</v>
      </c>
      <c r="F34" s="33">
        <f t="shared" si="6"/>
        <v>0.738031914893617</v>
      </c>
      <c r="G34" s="33">
        <f t="shared" si="6"/>
        <v>0.534850640113798</v>
      </c>
      <c r="H34" s="33">
        <f t="shared" si="7"/>
        <v>1.0064812813093706</v>
      </c>
      <c r="I34" s="33">
        <f t="shared" si="8"/>
        <v>0.8228374794871705</v>
      </c>
      <c r="J34" s="33" t="str">
        <f t="shared" si="9"/>
        <v>prawidłowo</v>
      </c>
      <c r="K34" s="1"/>
      <c r="L34" s="1"/>
    </row>
    <row r="35" spans="1:12" ht="12.75">
      <c r="A35" s="1"/>
      <c r="B35" s="17" t="s">
        <v>11</v>
      </c>
      <c r="C35" s="33">
        <f t="shared" si="3"/>
        <v>19218.547633588943</v>
      </c>
      <c r="D35" s="33">
        <f t="shared" si="4"/>
        <v>60426.67871481813</v>
      </c>
      <c r="E35" s="33">
        <f t="shared" si="5"/>
        <v>1.0052560981458407</v>
      </c>
      <c r="F35" s="33">
        <f t="shared" si="6"/>
        <v>0.7399355877616747</v>
      </c>
      <c r="G35" s="33">
        <f t="shared" si="6"/>
        <v>0.5449758666081614</v>
      </c>
      <c r="H35" s="33">
        <f t="shared" si="7"/>
        <v>0.9374858595540052</v>
      </c>
      <c r="I35" s="33">
        <f t="shared" si="8"/>
        <v>0.8369108759821172</v>
      </c>
      <c r="J35" s="33" t="str">
        <f t="shared" si="9"/>
        <v>prawidłowo</v>
      </c>
      <c r="K35" s="1"/>
      <c r="L35" s="1"/>
    </row>
    <row r="36" spans="1:12" ht="12.75">
      <c r="A36" s="1"/>
      <c r="B36" s="17" t="s">
        <v>12</v>
      </c>
      <c r="C36" s="33">
        <f t="shared" si="3"/>
        <v>15234.55503204968</v>
      </c>
      <c r="D36" s="33">
        <f t="shared" si="4"/>
        <v>52507.60473316028</v>
      </c>
      <c r="E36" s="33">
        <f t="shared" si="5"/>
        <v>0.9001202422948955</v>
      </c>
      <c r="F36" s="33">
        <f t="shared" si="6"/>
        <v>0.8028169014084507</v>
      </c>
      <c r="G36" s="33">
        <f t="shared" si="6"/>
        <v>0.534504391468005</v>
      </c>
      <c r="H36" s="33">
        <f t="shared" si="7"/>
        <v>0.9059412468115869</v>
      </c>
      <c r="I36" s="33">
        <f t="shared" si="8"/>
        <v>0.8291616753486539</v>
      </c>
      <c r="J36" s="33" t="str">
        <f t="shared" si="9"/>
        <v>prawidłowo</v>
      </c>
      <c r="K36" s="1"/>
      <c r="L36" s="1"/>
    </row>
    <row r="37" spans="1:12" ht="12.75">
      <c r="A37" s="1"/>
      <c r="B37" s="17" t="s">
        <v>13</v>
      </c>
      <c r="C37" s="33">
        <f t="shared" si="3"/>
        <v>16803.38841832893</v>
      </c>
      <c r="D37" s="33">
        <f t="shared" si="4"/>
        <v>51956.59168945969</v>
      </c>
      <c r="E37" s="33">
        <f t="shared" si="5"/>
        <v>0.8428126464839708</v>
      </c>
      <c r="F37" s="33">
        <f t="shared" si="6"/>
        <v>0.7861386138613862</v>
      </c>
      <c r="G37" s="33">
        <f t="shared" si="6"/>
        <v>0.5543358946212953</v>
      </c>
      <c r="H37" s="33">
        <f t="shared" si="7"/>
        <v>1.0798860844646356</v>
      </c>
      <c r="I37" s="33">
        <f t="shared" si="8"/>
        <v>0.8154082369418403</v>
      </c>
      <c r="J37" s="33" t="str">
        <f t="shared" si="9"/>
        <v>prawidłowo</v>
      </c>
      <c r="K37" s="1"/>
      <c r="L37" s="1"/>
    </row>
    <row r="38" spans="1:12" ht="12.75">
      <c r="A38" s="1"/>
      <c r="B38" s="17" t="s">
        <v>14</v>
      </c>
      <c r="C38" s="33">
        <f t="shared" si="3"/>
        <v>18764.116363716297</v>
      </c>
      <c r="D38" s="33">
        <f t="shared" si="4"/>
        <v>59572.14528515108</v>
      </c>
      <c r="E38" s="33">
        <f t="shared" si="5"/>
        <v>0.9673764761580085</v>
      </c>
      <c r="F38" s="33">
        <f t="shared" si="6"/>
        <v>0.7839029768467475</v>
      </c>
      <c r="G38" s="33">
        <f t="shared" si="6"/>
        <v>0.5561005518087063</v>
      </c>
      <c r="H38" s="33">
        <f t="shared" si="7"/>
        <v>0.9196555943365906</v>
      </c>
      <c r="I38" s="33">
        <f t="shared" si="8"/>
        <v>0.812172907938869</v>
      </c>
      <c r="J38" s="33" t="str">
        <f t="shared" si="9"/>
        <v>prawidłowo</v>
      </c>
      <c r="K38" s="1"/>
      <c r="L38" s="1"/>
    </row>
    <row r="39" spans="1:12" ht="12.75">
      <c r="A39" s="1"/>
      <c r="B39" s="17" t="s">
        <v>15</v>
      </c>
      <c r="C39" s="33">
        <f t="shared" si="3"/>
        <v>14095.708002175787</v>
      </c>
      <c r="D39" s="33">
        <f t="shared" si="4"/>
        <v>50809.46805218708</v>
      </c>
      <c r="E39" s="33">
        <f t="shared" si="5"/>
        <v>0.8986041012078015</v>
      </c>
      <c r="F39" s="33">
        <f t="shared" si="6"/>
        <v>0.7386934673366834</v>
      </c>
      <c r="G39" s="33">
        <f t="shared" si="6"/>
        <v>0.5363881401617251</v>
      </c>
      <c r="H39" s="33">
        <f t="shared" si="7"/>
        <v>0.9694091742863563</v>
      </c>
      <c r="I39" s="33">
        <f t="shared" si="8"/>
        <v>0.8037542817419453</v>
      </c>
      <c r="J39" s="33" t="str">
        <f t="shared" si="9"/>
        <v>prawidłowo</v>
      </c>
      <c r="K39" s="1"/>
      <c r="L39" s="1"/>
    </row>
    <row r="40" spans="1:12" ht="12.75">
      <c r="A40" s="1"/>
      <c r="B40" s="9" t="s">
        <v>16</v>
      </c>
      <c r="C40" s="34">
        <f t="shared" si="3"/>
        <v>18707.364759781063</v>
      </c>
      <c r="D40" s="34">
        <f t="shared" si="4"/>
        <v>54908.898271994876</v>
      </c>
      <c r="E40" s="34">
        <f t="shared" si="5"/>
        <v>0.9447820402529072</v>
      </c>
      <c r="F40" s="34">
        <f t="shared" si="6"/>
        <v>0.8006739092546331</v>
      </c>
      <c r="G40" s="34">
        <f t="shared" si="6"/>
        <v>0.554131925441844</v>
      </c>
      <c r="H40" s="34">
        <f t="shared" si="7"/>
        <v>0.9888182334478789</v>
      </c>
      <c r="I40" s="34">
        <f t="shared" si="8"/>
        <v>0.821964271729858</v>
      </c>
      <c r="J40" s="34" t="str">
        <f t="shared" si="9"/>
        <v>prawidłowo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4" ht="18.75">
      <c r="A42" s="1"/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  <c r="J42" s="1"/>
      <c r="K42" s="1"/>
      <c r="L42" s="1"/>
      <c r="M42" s="1"/>
      <c r="N42" s="1"/>
    </row>
    <row r="43" spans="1:14" ht="12.75">
      <c r="A43" s="31"/>
      <c r="B43" s="17" t="s">
        <v>0</v>
      </c>
      <c r="C43" s="26">
        <v>44494</v>
      </c>
      <c r="D43" s="26">
        <v>919567.0651863376</v>
      </c>
      <c r="E43" s="26">
        <v>1080</v>
      </c>
      <c r="F43" s="26">
        <v>1356</v>
      </c>
      <c r="G43" s="26">
        <v>2419</v>
      </c>
      <c r="H43" s="26">
        <v>2186088</v>
      </c>
      <c r="I43" s="26">
        <v>2607380</v>
      </c>
      <c r="J43" s="1"/>
      <c r="K43" s="1"/>
      <c r="L43" s="1"/>
      <c r="M43" s="1"/>
      <c r="N43" s="1"/>
    </row>
    <row r="44" spans="1:14" ht="12.75">
      <c r="A44" s="31"/>
      <c r="B44" s="17" t="s">
        <v>1</v>
      </c>
      <c r="C44" s="26">
        <v>145158</v>
      </c>
      <c r="D44" s="26">
        <v>2094630.9068101263</v>
      </c>
      <c r="E44" s="26">
        <v>1935</v>
      </c>
      <c r="F44" s="26">
        <v>2333</v>
      </c>
      <c r="G44" s="26">
        <v>3996</v>
      </c>
      <c r="H44" s="26">
        <v>4262681</v>
      </c>
      <c r="I44" s="26">
        <v>5128623</v>
      </c>
      <c r="J44" s="1"/>
      <c r="K44" s="1"/>
      <c r="L44" s="1"/>
      <c r="M44" s="1"/>
      <c r="N44" s="1"/>
    </row>
    <row r="45" spans="1:14" ht="12.75">
      <c r="A45" s="31"/>
      <c r="B45" s="17" t="s">
        <v>2</v>
      </c>
      <c r="C45" s="26">
        <v>53610</v>
      </c>
      <c r="D45" s="26">
        <v>1094801.525060467</v>
      </c>
      <c r="E45" s="26">
        <v>1232</v>
      </c>
      <c r="F45" s="26">
        <v>1470</v>
      </c>
      <c r="G45" s="26">
        <v>2594</v>
      </c>
      <c r="H45" s="26">
        <v>2623191</v>
      </c>
      <c r="I45" s="26">
        <v>3237217</v>
      </c>
      <c r="J45" s="1"/>
      <c r="K45" s="1"/>
      <c r="L45" s="1"/>
      <c r="M45" s="1"/>
      <c r="N45" s="1"/>
    </row>
    <row r="46" spans="1:14" ht="12.75">
      <c r="A46" s="31"/>
      <c r="B46" s="17" t="s">
        <v>3</v>
      </c>
      <c r="C46" s="26">
        <v>96281</v>
      </c>
      <c r="D46" s="26">
        <v>1612160.2600891315</v>
      </c>
      <c r="E46" s="26">
        <v>1535</v>
      </c>
      <c r="F46" s="26">
        <v>1921</v>
      </c>
      <c r="G46" s="26">
        <v>3798</v>
      </c>
      <c r="H46" s="26">
        <v>3962760</v>
      </c>
      <c r="I46" s="26">
        <v>4731533</v>
      </c>
      <c r="J46" s="1"/>
      <c r="K46" s="1"/>
      <c r="L46" s="1"/>
      <c r="M46" s="1"/>
      <c r="N46" s="1"/>
    </row>
    <row r="47" spans="1:14" ht="12.75">
      <c r="A47" s="32"/>
      <c r="B47" s="17" t="s">
        <v>4</v>
      </c>
      <c r="C47" s="26">
        <v>29673</v>
      </c>
      <c r="D47" s="26">
        <v>740248.6640617149</v>
      </c>
      <c r="E47" s="26">
        <v>928</v>
      </c>
      <c r="F47" s="26">
        <v>1111</v>
      </c>
      <c r="G47" s="26">
        <v>1895</v>
      </c>
      <c r="H47" s="26">
        <v>1786528</v>
      </c>
      <c r="I47" s="26">
        <v>2196992</v>
      </c>
      <c r="J47" s="1"/>
      <c r="K47" s="1"/>
      <c r="L47" s="1"/>
      <c r="M47" s="1"/>
      <c r="N47" s="1"/>
    </row>
    <row r="48" spans="1:14" ht="12.75">
      <c r="A48" s="32"/>
      <c r="B48" s="17" t="s">
        <v>5</v>
      </c>
      <c r="C48" s="26">
        <v>29195</v>
      </c>
      <c r="D48" s="26">
        <v>700124.4224537344</v>
      </c>
      <c r="E48" s="26">
        <v>755</v>
      </c>
      <c r="F48" s="26">
        <v>922</v>
      </c>
      <c r="G48" s="26">
        <v>1604</v>
      </c>
      <c r="H48" s="26">
        <v>1678738</v>
      </c>
      <c r="I48" s="26">
        <v>2105050</v>
      </c>
      <c r="J48" s="1"/>
      <c r="K48" s="1"/>
      <c r="L48" s="1"/>
      <c r="M48" s="1"/>
      <c r="N48" s="1"/>
    </row>
    <row r="49" spans="1:14" ht="12.75">
      <c r="A49" s="1"/>
      <c r="B49" s="17" t="s">
        <v>6</v>
      </c>
      <c r="C49" s="26">
        <v>17205</v>
      </c>
      <c r="D49" s="26">
        <v>393996.4478991902</v>
      </c>
      <c r="E49" s="26">
        <v>448</v>
      </c>
      <c r="F49" s="26">
        <v>540</v>
      </c>
      <c r="G49" s="26">
        <v>948</v>
      </c>
      <c r="H49" s="26">
        <v>979495</v>
      </c>
      <c r="I49" s="26">
        <v>1207704</v>
      </c>
      <c r="J49" s="1"/>
      <c r="K49" s="1"/>
      <c r="L49" s="1"/>
      <c r="M49" s="1"/>
      <c r="N49" s="1"/>
    </row>
    <row r="50" spans="1:14" ht="12.75">
      <c r="A50" s="1"/>
      <c r="B50" s="17" t="s">
        <v>7</v>
      </c>
      <c r="C50" s="26">
        <v>19192</v>
      </c>
      <c r="D50" s="26">
        <v>450052.5966634814</v>
      </c>
      <c r="E50" s="26">
        <v>489</v>
      </c>
      <c r="F50" s="26">
        <v>603</v>
      </c>
      <c r="G50" s="26">
        <v>1163</v>
      </c>
      <c r="H50" s="26">
        <v>1064828</v>
      </c>
      <c r="I50" s="26">
        <v>1295885</v>
      </c>
      <c r="J50" s="1"/>
      <c r="K50" s="1"/>
      <c r="L50" s="1"/>
      <c r="M50" s="1"/>
      <c r="N50" s="1"/>
    </row>
    <row r="51" spans="1:14" ht="12.75">
      <c r="A51" s="1"/>
      <c r="B51" s="17" t="s">
        <v>8</v>
      </c>
      <c r="C51" s="26">
        <v>16594</v>
      </c>
      <c r="D51" s="26">
        <v>296180.85967213695</v>
      </c>
      <c r="E51" s="26">
        <v>356</v>
      </c>
      <c r="F51" s="26">
        <v>482</v>
      </c>
      <c r="G51" s="26">
        <v>887</v>
      </c>
      <c r="H51" s="26">
        <v>824230</v>
      </c>
      <c r="I51" s="26">
        <v>1008196</v>
      </c>
      <c r="J51" s="1"/>
      <c r="K51" s="1"/>
      <c r="L51" s="1"/>
      <c r="M51" s="1"/>
      <c r="N51" s="1"/>
    </row>
    <row r="52" spans="1:14" ht="12.75">
      <c r="A52" s="1"/>
      <c r="B52" s="17" t="s">
        <v>9</v>
      </c>
      <c r="C52" s="26">
        <v>65350</v>
      </c>
      <c r="D52" s="26">
        <v>1219145.9966275229</v>
      </c>
      <c r="E52" s="26">
        <v>1261</v>
      </c>
      <c r="F52" s="26">
        <v>1541</v>
      </c>
      <c r="G52" s="26">
        <v>2711</v>
      </c>
      <c r="H52" s="26">
        <v>2729237</v>
      </c>
      <c r="I52" s="26">
        <v>3355279</v>
      </c>
      <c r="J52" s="1"/>
      <c r="K52" s="1"/>
      <c r="L52" s="1"/>
      <c r="M52" s="1"/>
      <c r="N52" s="1"/>
    </row>
    <row r="53" spans="1:14" ht="12.75">
      <c r="A53" s="32"/>
      <c r="B53" s="17" t="s">
        <v>10</v>
      </c>
      <c r="C53" s="26">
        <v>30352</v>
      </c>
      <c r="D53" s="26">
        <v>515659.189125909</v>
      </c>
      <c r="E53" s="26">
        <v>555</v>
      </c>
      <c r="F53" s="26">
        <v>752</v>
      </c>
      <c r="G53" s="26">
        <v>1406</v>
      </c>
      <c r="H53" s="26">
        <v>1396946</v>
      </c>
      <c r="I53" s="26">
        <v>1697718</v>
      </c>
      <c r="J53" s="1"/>
      <c r="K53" s="1"/>
      <c r="L53" s="1"/>
      <c r="M53" s="1"/>
      <c r="N53" s="1"/>
    </row>
    <row r="54" spans="1:14" ht="12.75">
      <c r="A54" s="1"/>
      <c r="B54" s="17" t="s">
        <v>11</v>
      </c>
      <c r="C54" s="26">
        <v>55824</v>
      </c>
      <c r="D54" s="26">
        <v>923830.3541960276</v>
      </c>
      <c r="E54" s="26">
        <v>919</v>
      </c>
      <c r="F54" s="26">
        <v>1242</v>
      </c>
      <c r="G54" s="26">
        <v>2279</v>
      </c>
      <c r="H54" s="26">
        <v>2430970</v>
      </c>
      <c r="I54" s="26">
        <v>2904694</v>
      </c>
      <c r="J54" s="1"/>
      <c r="K54" s="1"/>
      <c r="L54" s="1"/>
      <c r="M54" s="1"/>
      <c r="N54" s="1"/>
    </row>
    <row r="55" spans="1:14" ht="12.75">
      <c r="A55" s="1"/>
      <c r="B55" s="17" t="s">
        <v>12</v>
      </c>
      <c r="C55" s="26">
        <v>16164</v>
      </c>
      <c r="D55" s="26">
        <v>307841.1228648543</v>
      </c>
      <c r="E55" s="26">
        <v>342</v>
      </c>
      <c r="F55" s="26">
        <v>426</v>
      </c>
      <c r="G55" s="26">
        <v>797</v>
      </c>
      <c r="H55" s="26">
        <v>879748</v>
      </c>
      <c r="I55" s="26">
        <v>1061009</v>
      </c>
      <c r="J55" s="1"/>
      <c r="K55" s="1"/>
      <c r="L55" s="1"/>
      <c r="M55" s="1"/>
      <c r="N55" s="1"/>
    </row>
    <row r="56" spans="1:14" ht="12.75">
      <c r="A56" s="1"/>
      <c r="B56" s="17" t="s">
        <v>13</v>
      </c>
      <c r="C56" s="26">
        <v>34769</v>
      </c>
      <c r="D56" s="26">
        <v>669193.2413082728</v>
      </c>
      <c r="E56" s="26">
        <v>794</v>
      </c>
      <c r="F56" s="26">
        <v>1010</v>
      </c>
      <c r="G56" s="26">
        <v>1822</v>
      </c>
      <c r="H56" s="26">
        <v>1687215</v>
      </c>
      <c r="I56" s="26">
        <v>2069166</v>
      </c>
      <c r="J56" s="1"/>
      <c r="K56" s="1"/>
      <c r="L56" s="1"/>
      <c r="M56" s="1"/>
      <c r="N56" s="1"/>
    </row>
    <row r="57" spans="1:14" ht="12.75">
      <c r="A57" s="1"/>
      <c r="B57" s="17" t="s">
        <v>14</v>
      </c>
      <c r="C57" s="26">
        <v>40974</v>
      </c>
      <c r="D57" s="26">
        <v>687804.674548344</v>
      </c>
      <c r="E57" s="26">
        <v>711</v>
      </c>
      <c r="F57" s="26">
        <v>907</v>
      </c>
      <c r="G57" s="26">
        <v>1631</v>
      </c>
      <c r="H57" s="26">
        <v>1773490</v>
      </c>
      <c r="I57" s="26">
        <v>2183636</v>
      </c>
      <c r="J57" s="1"/>
      <c r="K57" s="1"/>
      <c r="L57" s="1"/>
      <c r="M57" s="1"/>
      <c r="N57" s="1"/>
    </row>
    <row r="58" spans="1:14" ht="12.75">
      <c r="A58" s="1"/>
      <c r="B58" s="17" t="s">
        <v>15</v>
      </c>
      <c r="C58" s="26">
        <v>20135</v>
      </c>
      <c r="D58" s="26">
        <v>396284.4086326405</v>
      </c>
      <c r="E58" s="26">
        <v>441</v>
      </c>
      <c r="F58" s="26">
        <v>597</v>
      </c>
      <c r="G58" s="26">
        <v>1113</v>
      </c>
      <c r="H58" s="26">
        <v>1148122</v>
      </c>
      <c r="I58" s="26">
        <v>1428449</v>
      </c>
      <c r="J58" s="1"/>
      <c r="K58" s="1"/>
      <c r="L58" s="1"/>
      <c r="M58" s="1"/>
      <c r="N58" s="1"/>
    </row>
    <row r="59" spans="1:14" ht="12.75">
      <c r="A59" s="1"/>
      <c r="B59" s="9" t="s">
        <v>16</v>
      </c>
      <c r="C59" s="27">
        <v>714968</v>
      </c>
      <c r="D59" s="27">
        <v>13020986.078765567</v>
      </c>
      <c r="E59" s="27">
        <v>13782</v>
      </c>
      <c r="F59" s="27">
        <v>17213</v>
      </c>
      <c r="G59" s="27">
        <v>31063</v>
      </c>
      <c r="H59" s="27">
        <v>31414267</v>
      </c>
      <c r="I59" s="27">
        <v>38218531</v>
      </c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L46"/>
  <sheetViews>
    <sheetView showGridLines="0" zoomScale="70" zoomScaleNormal="70" workbookViewId="0" topLeftCell="A1">
      <selection activeCell="G16" sqref="G16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-0.0666148363049872</v>
      </c>
      <c r="D6" s="23">
        <f aca="true" t="shared" si="0" ref="D6:I6">(D21-D36)/D36</f>
        <v>-0.09353578148531595</v>
      </c>
      <c r="E6" s="23">
        <f t="shared" si="0"/>
        <v>-0.11832421251503372</v>
      </c>
      <c r="F6" s="23">
        <f t="shared" si="0"/>
        <v>-0.00977061010131173</v>
      </c>
      <c r="G6" s="23">
        <f t="shared" si="0"/>
        <v>0.011497582992462275</v>
      </c>
      <c r="H6" s="23">
        <f t="shared" si="0"/>
        <v>0.15153749079938164</v>
      </c>
      <c r="I6" s="23">
        <f t="shared" si="0"/>
        <v>0.0125642039419553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-0.07121471062562443</v>
      </c>
      <c r="D7" s="23">
        <f t="shared" si="1"/>
        <v>-0.10537681850674786</v>
      </c>
      <c r="E7" s="23">
        <f t="shared" si="1"/>
        <v>-0.13573597911143628</v>
      </c>
      <c r="F7" s="23">
        <f t="shared" si="1"/>
        <v>0.003587174928425899</v>
      </c>
      <c r="G7" s="23">
        <f t="shared" si="1"/>
        <v>0.024286261602824995</v>
      </c>
      <c r="H7" s="23">
        <f t="shared" si="1"/>
        <v>0.15352010994878645</v>
      </c>
      <c r="I7" s="23">
        <f t="shared" si="1"/>
        <v>0.0130412419538555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-0.07004665326469413</v>
      </c>
      <c r="D8" s="23">
        <f t="shared" si="1"/>
        <v>-0.10776614662237229</v>
      </c>
      <c r="E8" s="23">
        <f t="shared" si="1"/>
        <v>-0.12630020791536756</v>
      </c>
      <c r="F8" s="23">
        <f t="shared" si="1"/>
        <v>0.004208764018819186</v>
      </c>
      <c r="G8" s="23">
        <f t="shared" si="1"/>
        <v>0.017891227733174326</v>
      </c>
      <c r="H8" s="23">
        <f t="shared" si="1"/>
        <v>0.15160028280150753</v>
      </c>
      <c r="I8" s="23">
        <f t="shared" si="1"/>
        <v>0.013428445814362186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-0.08089345497876795</v>
      </c>
      <c r="D9" s="23">
        <f t="shared" si="1"/>
        <v>-0.1146872427218173</v>
      </c>
      <c r="E9" s="23">
        <f t="shared" si="1"/>
        <v>-0.140930826644839</v>
      </c>
      <c r="F9" s="23">
        <f t="shared" si="1"/>
        <v>0.007038640852703634</v>
      </c>
      <c r="G9" s="23">
        <f t="shared" si="1"/>
        <v>-0.00039308132685352367</v>
      </c>
      <c r="H9" s="23">
        <f t="shared" si="1"/>
        <v>0.184765532933258</v>
      </c>
      <c r="I9" s="23">
        <f t="shared" si="1"/>
        <v>0.013288704477366828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-0.06769722942629194</v>
      </c>
      <c r="D10" s="23">
        <f t="shared" si="1"/>
        <v>-0.11617825947517879</v>
      </c>
      <c r="E10" s="23">
        <f t="shared" si="1"/>
        <v>-0.1642831788306352</v>
      </c>
      <c r="F10" s="23">
        <f t="shared" si="1"/>
        <v>0.005660628311293075</v>
      </c>
      <c r="G10" s="23">
        <f t="shared" si="1"/>
        <v>0.020201224105332552</v>
      </c>
      <c r="H10" s="23">
        <f t="shared" si="1"/>
        <v>0.21352963420136495</v>
      </c>
      <c r="I10" s="23">
        <f t="shared" si="1"/>
        <v>0.013784102494603653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-0.07285009497820537</v>
      </c>
      <c r="D11" s="23">
        <f t="shared" si="1"/>
        <v>-0.12089575395725677</v>
      </c>
      <c r="E11" s="23">
        <f t="shared" si="1"/>
        <v>-0.13151353144892144</v>
      </c>
      <c r="F11" s="23">
        <f t="shared" si="1"/>
        <v>0.002742484983387334</v>
      </c>
      <c r="G11" s="23">
        <f t="shared" si="1"/>
        <v>0.021408509160985762</v>
      </c>
      <c r="H11" s="23">
        <f t="shared" si="1"/>
        <v>0.16904306678592326</v>
      </c>
      <c r="I11" s="23">
        <f t="shared" si="1"/>
        <v>0.014208220090370836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-0.07548488122769342</v>
      </c>
      <c r="D12" s="23">
        <f t="shared" si="1"/>
        <v>-0.121063943795299</v>
      </c>
      <c r="E12" s="23">
        <f t="shared" si="1"/>
        <v>-0.0840598994645885</v>
      </c>
      <c r="F12" s="23">
        <f t="shared" si="1"/>
        <v>0.003976189945679418</v>
      </c>
      <c r="G12" s="23">
        <f t="shared" si="1"/>
        <v>0.007922810872424014</v>
      </c>
      <c r="H12" s="23">
        <f t="shared" si="1"/>
        <v>0.11812191034438091</v>
      </c>
      <c r="I12" s="23">
        <f t="shared" si="1"/>
        <v>0.014962083898513888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-0.07433170418434107</v>
      </c>
      <c r="D13" s="23">
        <f t="shared" si="1"/>
        <v>-0.11817459503766711</v>
      </c>
      <c r="E13" s="23">
        <f t="shared" si="1"/>
        <v>-0.1015018850140638</v>
      </c>
      <c r="F13" s="23">
        <f t="shared" si="1"/>
        <v>0.004676491436364885</v>
      </c>
      <c r="G13" s="23">
        <f t="shared" si="1"/>
        <v>0.007201736925767814</v>
      </c>
      <c r="H13" s="23">
        <f t="shared" si="1"/>
        <v>0.1364460586692365</v>
      </c>
      <c r="I13" s="23">
        <f t="shared" si="1"/>
        <v>0.015930688742745468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-0.07759143581013789</v>
      </c>
      <c r="D14" s="23">
        <f t="shared" si="1"/>
        <v>-0.11713953164138746</v>
      </c>
      <c r="E14" s="23">
        <f t="shared" si="1"/>
        <v>-0.1101217938705915</v>
      </c>
      <c r="F14" s="23">
        <f t="shared" si="1"/>
        <v>0.002153098145247443</v>
      </c>
      <c r="G14" s="23">
        <f t="shared" si="1"/>
        <v>0.006426642746932595</v>
      </c>
      <c r="H14" s="23">
        <f t="shared" si="1"/>
        <v>0.14452090966353992</v>
      </c>
      <c r="I14" s="23">
        <f t="shared" si="1"/>
        <v>0.017093209915764622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-0.07153528436198105</v>
      </c>
      <c r="D15" s="23">
        <f t="shared" si="1"/>
        <v>-0.10466370031799802</v>
      </c>
      <c r="E15" s="23">
        <f t="shared" si="1"/>
        <v>-0.10928023417875951</v>
      </c>
      <c r="F15" s="23">
        <f t="shared" si="1"/>
        <v>-0.0002082891872627973</v>
      </c>
      <c r="G15" s="23">
        <f t="shared" si="1"/>
        <v>0.00734498994483678</v>
      </c>
      <c r="H15" s="23">
        <f t="shared" si="1"/>
        <v>0.13499405308027757</v>
      </c>
      <c r="I15" s="23">
        <f t="shared" si="1"/>
        <v>0.018490009089636956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-0.08781168170772338</v>
      </c>
      <c r="D16" s="23">
        <f t="shared" si="1"/>
        <v>-0.11876207767795234</v>
      </c>
      <c r="E16" s="23">
        <f t="shared" si="1"/>
        <v>-0.0988228771112157</v>
      </c>
      <c r="F16" s="23">
        <f t="shared" si="1"/>
        <v>-0.005262732074541203</v>
      </c>
      <c r="G16" s="23">
        <f t="shared" si="1"/>
        <v>0.01160425894010383</v>
      </c>
      <c r="H16" s="23">
        <f t="shared" si="1"/>
        <v>0.11905585029371696</v>
      </c>
      <c r="I16" s="23">
        <f t="shared" si="1"/>
        <v>0.02002395192347285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34684.001867980965</v>
      </c>
      <c r="D21" s="33">
        <v>93385.61557083689</v>
      </c>
      <c r="E21" s="33">
        <v>0.7859775157423793</v>
      </c>
      <c r="F21" s="33">
        <v>0.8902985074626866</v>
      </c>
      <c r="G21" s="33">
        <v>0.5651623787431463</v>
      </c>
      <c r="H21" s="33">
        <v>1.0917146181554305</v>
      </c>
      <c r="I21" s="33">
        <v>0.8602428612905308</v>
      </c>
    </row>
    <row r="22" spans="1:9" ht="12.75">
      <c r="A22" s="31"/>
      <c r="B22" s="17">
        <v>2011</v>
      </c>
      <c r="C22" s="33">
        <v>32911.79907810021</v>
      </c>
      <c r="D22" s="33">
        <v>87608.57619419375</v>
      </c>
      <c r="E22" s="33">
        <v>0.7744708079033285</v>
      </c>
      <c r="F22" s="33">
        <v>0.9070110701107011</v>
      </c>
      <c r="G22" s="33">
        <v>0.5688497061293031</v>
      </c>
      <c r="H22" s="33">
        <v>1.093076721871171</v>
      </c>
      <c r="I22" s="33">
        <v>0.8600806494582388</v>
      </c>
    </row>
    <row r="23" spans="1:9" ht="12.75">
      <c r="A23" s="32"/>
      <c r="B23" s="17">
        <v>2010</v>
      </c>
      <c r="C23" s="33">
        <v>30553.768118450178</v>
      </c>
      <c r="D23" s="33">
        <v>81650.0171461907</v>
      </c>
      <c r="E23" s="33">
        <v>0.7811082757141318</v>
      </c>
      <c r="F23" s="33">
        <v>0.9076005961251863</v>
      </c>
      <c r="G23" s="33">
        <v>0.5629194630872483</v>
      </c>
      <c r="H23" s="33">
        <v>1.0910810077304736</v>
      </c>
      <c r="I23" s="33">
        <v>0.8594076704389019</v>
      </c>
    </row>
    <row r="24" spans="1:9" ht="12.75">
      <c r="A24" s="32"/>
      <c r="B24" s="17">
        <v>2009</v>
      </c>
      <c r="C24" s="33">
        <v>29131.744348170927</v>
      </c>
      <c r="D24" s="33">
        <v>76169.44064151522</v>
      </c>
      <c r="E24" s="33">
        <v>0.7612751777512992</v>
      </c>
      <c r="F24" s="33">
        <v>0.9246922519913107</v>
      </c>
      <c r="G24" s="33">
        <v>0.5491053677932406</v>
      </c>
      <c r="H24" s="33">
        <v>1.1508317104242016</v>
      </c>
      <c r="I24" s="33">
        <v>0.8597641386212779</v>
      </c>
    </row>
    <row r="25" spans="2:9" ht="12.75">
      <c r="B25" s="17">
        <v>2008</v>
      </c>
      <c r="C25" s="33">
        <v>27260.019279199612</v>
      </c>
      <c r="D25" s="33">
        <v>69538.0128800036</v>
      </c>
      <c r="E25" s="33">
        <v>0.7495832707030397</v>
      </c>
      <c r="F25" s="33">
        <v>0.9341275402943238</v>
      </c>
      <c r="G25" s="33">
        <v>0.5531007751937984</v>
      </c>
      <c r="H25" s="33">
        <v>1.1786171440370652</v>
      </c>
      <c r="I25" s="33">
        <v>0.8588173305645149</v>
      </c>
    </row>
    <row r="26" spans="2:9" ht="12.75">
      <c r="B26" s="17">
        <v>2007</v>
      </c>
      <c r="C26" s="33">
        <v>25191.928629389746</v>
      </c>
      <c r="D26" s="33">
        <v>66817.23581625754</v>
      </c>
      <c r="E26" s="33">
        <v>0.7765057011247677</v>
      </c>
      <c r="F26" s="33">
        <v>0.9065010956902849</v>
      </c>
      <c r="G26" s="33">
        <v>0.5484775641025641</v>
      </c>
      <c r="H26" s="33">
        <v>1.1392583592397458</v>
      </c>
      <c r="I26" s="33">
        <v>0.8571934404268089</v>
      </c>
    </row>
    <row r="27" spans="2:9" ht="12.75">
      <c r="B27" s="17">
        <v>2006</v>
      </c>
      <c r="C27" s="33">
        <v>22624.910470665163</v>
      </c>
      <c r="D27" s="33">
        <v>62259.57273023002</v>
      </c>
      <c r="E27" s="33">
        <v>0.826726380354387</v>
      </c>
      <c r="F27" s="33">
        <v>0.8650306748466258</v>
      </c>
      <c r="G27" s="33">
        <v>0.5442404006677797</v>
      </c>
      <c r="H27" s="33">
        <v>1.0924835671503506</v>
      </c>
      <c r="I27" s="33">
        <v>0.8546370934744708</v>
      </c>
    </row>
    <row r="28" spans="2:9" ht="12.75">
      <c r="B28" s="17">
        <v>2005</v>
      </c>
      <c r="C28" s="33">
        <v>20979.52833501134</v>
      </c>
      <c r="D28" s="33">
        <v>58573.52855697251</v>
      </c>
      <c r="E28" s="33">
        <v>0.8287087387241218</v>
      </c>
      <c r="F28" s="33">
        <v>0.8264094955489614</v>
      </c>
      <c r="G28" s="33">
        <v>0.5529122231337161</v>
      </c>
      <c r="H28" s="33">
        <v>1.1113167416813063</v>
      </c>
      <c r="I28" s="33">
        <v>0.8511440504526735</v>
      </c>
    </row>
    <row r="29" spans="1:9" ht="12.75">
      <c r="A29" s="32"/>
      <c r="B29" s="17">
        <v>2004</v>
      </c>
      <c r="C29" s="33">
        <v>19804.057808820337</v>
      </c>
      <c r="D29" s="33">
        <v>56062.87814853189</v>
      </c>
      <c r="E29" s="33">
        <v>0.832512411701353</v>
      </c>
      <c r="F29" s="33">
        <v>0.8121301775147929</v>
      </c>
      <c r="G29" s="33">
        <v>0.5504885993485342</v>
      </c>
      <c r="H29" s="33">
        <v>1.1203106946336843</v>
      </c>
      <c r="I29" s="33">
        <v>0.8471798530124411</v>
      </c>
    </row>
    <row r="30" spans="2:9" ht="12.75">
      <c r="B30" s="17">
        <v>2003</v>
      </c>
      <c r="C30" s="33">
        <v>18117.172501264875</v>
      </c>
      <c r="D30" s="33">
        <v>51501.76912937341</v>
      </c>
      <c r="E30" s="33">
        <v>0.8474950686089588</v>
      </c>
      <c r="F30" s="33">
        <v>0.8032786885245902</v>
      </c>
      <c r="G30" s="33">
        <v>0.5515824085491163</v>
      </c>
      <c r="H30" s="33">
        <v>1.1112806173111303</v>
      </c>
      <c r="I30" s="33">
        <v>0.8430060675508857</v>
      </c>
    </row>
    <row r="31" spans="2:9" ht="12.75">
      <c r="B31" s="17">
        <v>2002</v>
      </c>
      <c r="C31" s="33">
        <v>17064.639599904887</v>
      </c>
      <c r="D31" s="33">
        <v>48385.81293794369</v>
      </c>
      <c r="E31" s="33">
        <v>0.8514509862836459</v>
      </c>
      <c r="F31" s="33">
        <v>0.7964601769911505</v>
      </c>
      <c r="G31" s="33">
        <v>0.5605622157916494</v>
      </c>
      <c r="H31" s="33">
        <v>1.1065428290169472</v>
      </c>
      <c r="I31" s="33">
        <v>0.838423244789789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A1:J1"/>
    <mergeCell ref="A2:J2"/>
    <mergeCell ref="B3:B4"/>
    <mergeCell ref="B18:B19"/>
    <mergeCell ref="B33:B3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0.5892996669655118</v>
      </c>
      <c r="D6" s="23">
        <f aca="true" t="shared" si="0" ref="D6:I6">(D21-D36)/D36</f>
        <v>0.3081546965032704</v>
      </c>
      <c r="E6" s="23">
        <f t="shared" si="0"/>
        <v>0.06374724085309806</v>
      </c>
      <c r="F6" s="23">
        <f t="shared" si="0"/>
        <v>0.023281410631170785</v>
      </c>
      <c r="G6" s="23">
        <f t="shared" si="0"/>
        <v>0.07830222674742787</v>
      </c>
      <c r="H6" s="23">
        <f t="shared" si="0"/>
        <v>0.04016705664316869</v>
      </c>
      <c r="I6" s="23">
        <f t="shared" si="0"/>
        <v>-0.004893508504465788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0.5786367883340305</v>
      </c>
      <c r="D7" s="23">
        <f t="shared" si="1"/>
        <v>0.3103497242339877</v>
      </c>
      <c r="E7" s="23">
        <f t="shared" si="1"/>
        <v>0.06872310447465181</v>
      </c>
      <c r="F7" s="23">
        <f t="shared" si="1"/>
        <v>0.019994032029095422</v>
      </c>
      <c r="G7" s="23">
        <f t="shared" si="1"/>
        <v>0.07175302824708445</v>
      </c>
      <c r="H7" s="23">
        <f t="shared" si="1"/>
        <v>0.034727087260235504</v>
      </c>
      <c r="I7" s="23">
        <f t="shared" si="1"/>
        <v>-0.003421230454877728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0.5842080295362513</v>
      </c>
      <c r="D8" s="23">
        <f t="shared" si="1"/>
        <v>0.31073693352570536</v>
      </c>
      <c r="E8" s="23">
        <f t="shared" si="1"/>
        <v>0.09814573511497944</v>
      </c>
      <c r="F8" s="23">
        <f t="shared" si="1"/>
        <v>0.024990221468154872</v>
      </c>
      <c r="G8" s="23">
        <f t="shared" si="1"/>
        <v>0.049202729399223585</v>
      </c>
      <c r="H8" s="23">
        <f t="shared" si="1"/>
        <v>0.025499287853657907</v>
      </c>
      <c r="I8" s="23">
        <f t="shared" si="1"/>
        <v>-0.0020191749851921612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0.5533135661188224</v>
      </c>
      <c r="D9" s="23">
        <f t="shared" si="1"/>
        <v>0.2814638922505642</v>
      </c>
      <c r="E9" s="23">
        <f t="shared" si="1"/>
        <v>0.06152455378669844</v>
      </c>
      <c r="F9" s="23">
        <f t="shared" si="1"/>
        <v>0.023412346364943257</v>
      </c>
      <c r="G9" s="23">
        <f t="shared" si="1"/>
        <v>0.07122232859113861</v>
      </c>
      <c r="H9" s="23">
        <f t="shared" si="1"/>
        <v>0.041317130606505104</v>
      </c>
      <c r="I9" s="23">
        <f t="shared" si="1"/>
        <v>0.00025201747358932563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0.5234605839216154</v>
      </c>
      <c r="D10" s="23">
        <f t="shared" si="1"/>
        <v>0.2845727173046334</v>
      </c>
      <c r="E10" s="23">
        <f t="shared" si="1"/>
        <v>0.0316335169165558</v>
      </c>
      <c r="F10" s="23">
        <f t="shared" si="1"/>
        <v>0.012456545315748567</v>
      </c>
      <c r="G10" s="23">
        <f t="shared" si="1"/>
        <v>0.08529790597680492</v>
      </c>
      <c r="H10" s="23">
        <f t="shared" si="1"/>
        <v>0.0445107441885652</v>
      </c>
      <c r="I10" s="23">
        <f t="shared" si="1"/>
        <v>0.0016334413079814871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0.542464313871681</v>
      </c>
      <c r="D11" s="23">
        <f t="shared" si="1"/>
        <v>0.28922650368790875</v>
      </c>
      <c r="E11" s="23">
        <f t="shared" si="1"/>
        <v>0.0838594624278584</v>
      </c>
      <c r="F11" s="23">
        <f t="shared" si="1"/>
        <v>0.006006621094523565</v>
      </c>
      <c r="G11" s="23">
        <f t="shared" si="1"/>
        <v>0.06282271185897408</v>
      </c>
      <c r="H11" s="23">
        <f t="shared" si="1"/>
        <v>0.029312837784320006</v>
      </c>
      <c r="I11" s="23">
        <f t="shared" si="1"/>
        <v>0.003006786634500953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0.5413129203021438</v>
      </c>
      <c r="D12" s="23">
        <f t="shared" si="1"/>
        <v>0.28817098976701705</v>
      </c>
      <c r="E12" s="23">
        <f t="shared" si="1"/>
        <v>0.10524332205352732</v>
      </c>
      <c r="F12" s="23">
        <f t="shared" si="1"/>
        <v>0.018517314995078197</v>
      </c>
      <c r="G12" s="23">
        <f t="shared" si="1"/>
        <v>0.052977249181260164</v>
      </c>
      <c r="H12" s="23">
        <f t="shared" si="1"/>
        <v>0.004834866461267134</v>
      </c>
      <c r="I12" s="23">
        <f t="shared" si="1"/>
        <v>0.0045632922730191065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0.5357611110244235</v>
      </c>
      <c r="D13" s="23">
        <f t="shared" si="1"/>
        <v>0.28261819956379547</v>
      </c>
      <c r="E13" s="23">
        <f t="shared" si="1"/>
        <v>0.15445177280891959</v>
      </c>
      <c r="F13" s="23">
        <f t="shared" si="1"/>
        <v>0.03657706460985732</v>
      </c>
      <c r="G13" s="23">
        <f t="shared" si="1"/>
        <v>0.020763943464838737</v>
      </c>
      <c r="H13" s="23">
        <f t="shared" si="1"/>
        <v>-0.026011282138987867</v>
      </c>
      <c r="I13" s="23">
        <f t="shared" si="1"/>
        <v>0.006397687990611606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0.5048841262208135</v>
      </c>
      <c r="D14" s="23">
        <f t="shared" si="1"/>
        <v>0.25120521815782504</v>
      </c>
      <c r="E14" s="23">
        <f t="shared" si="1"/>
        <v>0.1394916236163323</v>
      </c>
      <c r="F14" s="23">
        <f t="shared" si="1"/>
        <v>0.05363394348343868</v>
      </c>
      <c r="G14" s="23">
        <f t="shared" si="1"/>
        <v>0.020424730343703477</v>
      </c>
      <c r="H14" s="23">
        <f t="shared" si="1"/>
        <v>-0.026023766435327857</v>
      </c>
      <c r="I14" s="23">
        <f t="shared" si="1"/>
        <v>0.007962300444032325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0.5130157387262512</v>
      </c>
      <c r="D15" s="23">
        <f t="shared" si="1"/>
        <v>0.25873595561218277</v>
      </c>
      <c r="E15" s="23">
        <f t="shared" si="1"/>
        <v>0.1707017874501958</v>
      </c>
      <c r="F15" s="23">
        <f t="shared" si="1"/>
        <v>0.04135321831380341</v>
      </c>
      <c r="G15" s="23">
        <f t="shared" si="1"/>
        <v>0.04605034775689758</v>
      </c>
      <c r="H15" s="23">
        <f t="shared" si="1"/>
        <v>-0.06645159799263997</v>
      </c>
      <c r="I15" s="23">
        <f t="shared" si="1"/>
        <v>0.009659729470286699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0.5129604865486753</v>
      </c>
      <c r="D16" s="23">
        <f t="shared" si="1"/>
        <v>0.26214311987138095</v>
      </c>
      <c r="E16" s="23">
        <f t="shared" si="1"/>
        <v>0.14571617231216638</v>
      </c>
      <c r="F16" s="23">
        <f t="shared" si="1"/>
        <v>0.03588263713026231</v>
      </c>
      <c r="G16" s="23">
        <f t="shared" si="1"/>
        <v>0.05360078896069134</v>
      </c>
      <c r="H16" s="23">
        <f t="shared" si="1"/>
        <v>-0.05196105068118789</v>
      </c>
      <c r="I16" s="23">
        <f t="shared" si="1"/>
        <v>0.01118150376543355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59057.36962819893</v>
      </c>
      <c r="D21" s="33">
        <v>134768.50944542856</v>
      </c>
      <c r="E21" s="33">
        <v>0.9482866895193997</v>
      </c>
      <c r="F21" s="33">
        <v>0.9200150206533985</v>
      </c>
      <c r="G21" s="33">
        <v>0.6024886877828054</v>
      </c>
      <c r="H21" s="33">
        <v>0.9861299264106119</v>
      </c>
      <c r="I21" s="33">
        <v>0.8454113351038146</v>
      </c>
    </row>
    <row r="22" spans="1:9" ht="12.75">
      <c r="A22" s="31"/>
      <c r="B22" s="17">
        <v>2011</v>
      </c>
      <c r="C22" s="33">
        <v>55939.491494254966</v>
      </c>
      <c r="D22" s="33">
        <v>128319.80663074285</v>
      </c>
      <c r="E22" s="33">
        <v>0.9576874961154469</v>
      </c>
      <c r="F22" s="33">
        <v>0.9218390804597701</v>
      </c>
      <c r="G22" s="33">
        <v>0.5952109464082098</v>
      </c>
      <c r="H22" s="33">
        <v>0.980508343824139</v>
      </c>
      <c r="I22" s="33">
        <v>0.8461038700591267</v>
      </c>
    </row>
    <row r="23" spans="1:9" ht="12.75">
      <c r="A23" s="32"/>
      <c r="B23" s="17">
        <v>2010</v>
      </c>
      <c r="C23" s="33">
        <v>52049.41189336315</v>
      </c>
      <c r="D23" s="33">
        <v>119948.03009477782</v>
      </c>
      <c r="E23" s="33">
        <v>0.9817682565676974</v>
      </c>
      <c r="F23" s="33">
        <v>0.9263828093911659</v>
      </c>
      <c r="G23" s="33">
        <v>0.5802355114292311</v>
      </c>
      <c r="H23" s="33">
        <v>0.9716069135518862</v>
      </c>
      <c r="I23" s="33">
        <v>0.846307777831782</v>
      </c>
    </row>
    <row r="24" spans="1:9" ht="12.75">
      <c r="A24" s="32"/>
      <c r="B24" s="17">
        <v>2009</v>
      </c>
      <c r="C24" s="33">
        <v>49233.39295736808</v>
      </c>
      <c r="D24" s="33">
        <v>110253.0005047176</v>
      </c>
      <c r="E24" s="33">
        <v>0.9406836124909388</v>
      </c>
      <c r="F24" s="33">
        <v>0.9397270659590599</v>
      </c>
      <c r="G24" s="33">
        <v>0.5884452375641311</v>
      </c>
      <c r="H24" s="33">
        <v>1.0114919291608182</v>
      </c>
      <c r="I24" s="33">
        <v>0.8487026554302074</v>
      </c>
    </row>
    <row r="25" spans="2:9" ht="12.75">
      <c r="B25" s="17">
        <v>2008</v>
      </c>
      <c r="C25" s="33">
        <v>44545.147992264385</v>
      </c>
      <c r="D25" s="33">
        <v>101068.60927429538</v>
      </c>
      <c r="E25" s="33">
        <v>0.9253077193003836</v>
      </c>
      <c r="F25" s="33">
        <v>0.9404400606980273</v>
      </c>
      <c r="G25" s="33">
        <v>0.5883928571428572</v>
      </c>
      <c r="H25" s="33">
        <v>1.014460821998583</v>
      </c>
      <c r="I25" s="33">
        <v>0.8485240162590223</v>
      </c>
    </row>
    <row r="26" spans="2:9" ht="12.75">
      <c r="B26" s="17">
        <v>2007</v>
      </c>
      <c r="C26" s="33">
        <v>41910.86112177575</v>
      </c>
      <c r="D26" s="33">
        <v>97989.0060880173</v>
      </c>
      <c r="E26" s="33">
        <v>0.9690686985571144</v>
      </c>
      <c r="F26" s="33">
        <v>0.90945194598888</v>
      </c>
      <c r="G26" s="33">
        <v>0.570716228467815</v>
      </c>
      <c r="H26" s="33">
        <v>1.0030881564890277</v>
      </c>
      <c r="I26" s="33">
        <v>0.84772615837215</v>
      </c>
    </row>
    <row r="27" spans="2:9" ht="12.75">
      <c r="B27" s="17">
        <v>2006</v>
      </c>
      <c r="C27" s="33">
        <v>37719.304012489505</v>
      </c>
      <c r="D27" s="33">
        <v>91247.79312466102</v>
      </c>
      <c r="E27" s="33">
        <v>0.9975912295116774</v>
      </c>
      <c r="F27" s="33">
        <v>0.8775593775593775</v>
      </c>
      <c r="G27" s="33">
        <v>0.5685681024447031</v>
      </c>
      <c r="H27" s="33">
        <v>0.9817941757089261</v>
      </c>
      <c r="I27" s="33">
        <v>0.8458809111584542</v>
      </c>
    </row>
    <row r="28" spans="2:9" ht="12.75">
      <c r="B28" s="17">
        <v>2005</v>
      </c>
      <c r="C28" s="33">
        <v>34806.791903956175</v>
      </c>
      <c r="D28" s="33">
        <v>85195.4063889231</v>
      </c>
      <c r="E28" s="33">
        <v>1.0647816134564523</v>
      </c>
      <c r="F28" s="33">
        <v>0.8526497199482982</v>
      </c>
      <c r="G28" s="33">
        <v>0.5603573153066151</v>
      </c>
      <c r="H28" s="33">
        <v>0.9524516892910352</v>
      </c>
      <c r="I28" s="33">
        <v>0.8431573275757606</v>
      </c>
    </row>
    <row r="29" spans="1:9" ht="12.75">
      <c r="A29" s="32"/>
      <c r="B29" s="17">
        <v>2004</v>
      </c>
      <c r="C29" s="33">
        <v>32309.773985488137</v>
      </c>
      <c r="D29" s="33">
        <v>79453.28644604853</v>
      </c>
      <c r="E29" s="33">
        <v>1.0660345574890608</v>
      </c>
      <c r="F29" s="33">
        <v>0.8538494997825141</v>
      </c>
      <c r="G29" s="33">
        <v>0.558145180869143</v>
      </c>
      <c r="H29" s="33">
        <v>0.9533735745398566</v>
      </c>
      <c r="I29" s="33">
        <v>0.8395743332147299</v>
      </c>
    </row>
    <row r="30" spans="2:9" ht="12.75">
      <c r="B30" s="17">
        <v>2003</v>
      </c>
      <c r="C30" s="33">
        <v>29523.54211629423</v>
      </c>
      <c r="D30" s="33">
        <v>72405.3393164162</v>
      </c>
      <c r="E30" s="33">
        <v>1.1138901703398967</v>
      </c>
      <c r="F30" s="33">
        <v>0.8366711170449488</v>
      </c>
      <c r="G30" s="33">
        <v>0.5727759367830741</v>
      </c>
      <c r="H30" s="33">
        <v>0.9140437711167294</v>
      </c>
      <c r="I30" s="33">
        <v>0.8356972287494753</v>
      </c>
    </row>
    <row r="31" spans="2:9" ht="12.75">
      <c r="B31" s="17">
        <v>2002</v>
      </c>
      <c r="C31" s="33">
        <v>28303.5036890019</v>
      </c>
      <c r="D31" s="33">
        <v>69300.03731352287</v>
      </c>
      <c r="E31" s="33">
        <v>1.0824965926667318</v>
      </c>
      <c r="F31" s="33">
        <v>0.8294042006000857</v>
      </c>
      <c r="G31" s="33">
        <v>0.5838338338338338</v>
      </c>
      <c r="H31" s="33">
        <v>0.937438199105211</v>
      </c>
      <c r="I31" s="33">
        <v>0.8311550683292572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A1:J1"/>
    <mergeCell ref="A2:J2"/>
    <mergeCell ref="B3:B4"/>
    <mergeCell ref="B18:B19"/>
    <mergeCell ref="B33:B3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-0.1195998958112792</v>
      </c>
      <c r="D6" s="23">
        <f aca="true" t="shared" si="0" ref="D6:I6">(D21-D36)/D36</f>
        <v>-0.12923239670208872</v>
      </c>
      <c r="E6" s="23">
        <f t="shared" si="0"/>
        <v>0.0570948028427497</v>
      </c>
      <c r="F6" s="23">
        <f t="shared" si="0"/>
        <v>-0.0036625065362379614</v>
      </c>
      <c r="G6" s="23">
        <f t="shared" si="0"/>
        <v>-0.010174360635849278</v>
      </c>
      <c r="H6" s="23">
        <f t="shared" si="0"/>
        <v>-0.020243917902041417</v>
      </c>
      <c r="I6" s="23">
        <f t="shared" si="0"/>
        <v>-0.01012411596716719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-0.11398284888001829</v>
      </c>
      <c r="D7" s="23">
        <f t="shared" si="1"/>
        <v>-0.11929667026357017</v>
      </c>
      <c r="E7" s="23">
        <f t="shared" si="1"/>
        <v>0.05395780115540657</v>
      </c>
      <c r="F7" s="23">
        <f t="shared" si="1"/>
        <v>0.0037663420091243274</v>
      </c>
      <c r="G7" s="23">
        <f t="shared" si="1"/>
        <v>-0.004861290911685598</v>
      </c>
      <c r="H7" s="23">
        <f t="shared" si="1"/>
        <v>-0.03434737389814998</v>
      </c>
      <c r="I7" s="23">
        <f t="shared" si="1"/>
        <v>-0.010417302745214104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-0.12355249955770466</v>
      </c>
      <c r="D8" s="23">
        <f t="shared" si="1"/>
        <v>-0.12860942858280877</v>
      </c>
      <c r="E8" s="23">
        <f t="shared" si="1"/>
        <v>0.07048695246715624</v>
      </c>
      <c r="F8" s="23">
        <f t="shared" si="1"/>
        <v>0.005059411315470273</v>
      </c>
      <c r="G8" s="23">
        <f t="shared" si="1"/>
        <v>-0.0101836216060592</v>
      </c>
      <c r="H8" s="23">
        <f t="shared" si="1"/>
        <v>-0.04534191777583316</v>
      </c>
      <c r="I8" s="23">
        <f t="shared" si="1"/>
        <v>-0.010678498589507458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-0.11318085405805604</v>
      </c>
      <c r="D9" s="23">
        <f t="shared" si="1"/>
        <v>-0.11128077114446924</v>
      </c>
      <c r="E9" s="23">
        <f t="shared" si="1"/>
        <v>0.055734563513889744</v>
      </c>
      <c r="F9" s="23">
        <f t="shared" si="1"/>
        <v>0.002423554890940002</v>
      </c>
      <c r="G9" s="23">
        <f t="shared" si="1"/>
        <v>-0.011506763222921953</v>
      </c>
      <c r="H9" s="23">
        <f t="shared" si="1"/>
        <v>-0.036357248201028806</v>
      </c>
      <c r="I9" s="23">
        <f t="shared" si="1"/>
        <v>-0.010137847612651832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-0.10424121966237708</v>
      </c>
      <c r="D10" s="23">
        <f t="shared" si="1"/>
        <v>-0.09242459596714124</v>
      </c>
      <c r="E10" s="23">
        <f t="shared" si="1"/>
        <v>0.017592875211733708</v>
      </c>
      <c r="F10" s="23">
        <f t="shared" si="1"/>
        <v>0.01005595697337917</v>
      </c>
      <c r="G10" s="23">
        <f t="shared" si="1"/>
        <v>-0.011015451988124989</v>
      </c>
      <c r="H10" s="23">
        <f t="shared" si="1"/>
        <v>-0.018589029374666804</v>
      </c>
      <c r="I10" s="23">
        <f t="shared" si="1"/>
        <v>-0.010653436142425747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-0.11017214304501045</v>
      </c>
      <c r="D11" s="23">
        <f t="shared" si="1"/>
        <v>-0.09827601444101852</v>
      </c>
      <c r="E11" s="23">
        <f t="shared" si="1"/>
        <v>0.014729099596539206</v>
      </c>
      <c r="F11" s="23">
        <f t="shared" si="1"/>
        <v>0.011013744249710671</v>
      </c>
      <c r="G11" s="23">
        <f t="shared" si="1"/>
        <v>-0.004271969670133865</v>
      </c>
      <c r="H11" s="23">
        <f t="shared" si="1"/>
        <v>-0.023029251094077805</v>
      </c>
      <c r="I11" s="23">
        <f t="shared" si="1"/>
        <v>-0.011212637039662498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-0.10030254632860262</v>
      </c>
      <c r="D12" s="23">
        <f t="shared" si="1"/>
        <v>-0.09267312190344555</v>
      </c>
      <c r="E12" s="23">
        <f t="shared" si="1"/>
        <v>-0.04933674941561147</v>
      </c>
      <c r="F12" s="23">
        <f t="shared" si="1"/>
        <v>0.015255320874512975</v>
      </c>
      <c r="G12" s="23">
        <f t="shared" si="1"/>
        <v>0.017669282051528352</v>
      </c>
      <c r="H12" s="23">
        <f t="shared" si="1"/>
        <v>0.022044154130449353</v>
      </c>
      <c r="I12" s="23">
        <f t="shared" si="1"/>
        <v>-0.012233232500866142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-0.11539947845091808</v>
      </c>
      <c r="D13" s="23">
        <f t="shared" si="1"/>
        <v>-0.11198994901689437</v>
      </c>
      <c r="E13" s="23">
        <f t="shared" si="1"/>
        <v>-0.033197408575621784</v>
      </c>
      <c r="F13" s="23">
        <f t="shared" si="1"/>
        <v>0.029634197118915684</v>
      </c>
      <c r="G13" s="23">
        <f t="shared" si="1"/>
        <v>0.019724580518367646</v>
      </c>
      <c r="H13" s="23">
        <f t="shared" si="1"/>
        <v>-0.005423789371043065</v>
      </c>
      <c r="I13" s="23">
        <f t="shared" si="1"/>
        <v>-0.013294406055529586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-0.11636788723544148</v>
      </c>
      <c r="D14" s="23">
        <f t="shared" si="1"/>
        <v>-0.1125543069185199</v>
      </c>
      <c r="E14" s="23">
        <f t="shared" si="1"/>
        <v>-0.0336314497414714</v>
      </c>
      <c r="F14" s="23">
        <f t="shared" si="1"/>
        <v>0.021167531641804377</v>
      </c>
      <c r="G14" s="23">
        <f t="shared" si="1"/>
        <v>0.039547178265431075</v>
      </c>
      <c r="H14" s="23">
        <f t="shared" si="1"/>
        <v>-0.015914659982616694</v>
      </c>
      <c r="I14" s="23">
        <f t="shared" si="1"/>
        <v>-0.013691098013813912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-0.10821493032499065</v>
      </c>
      <c r="D15" s="23">
        <f t="shared" si="1"/>
        <v>-0.10352646313084168</v>
      </c>
      <c r="E15" s="23">
        <f t="shared" si="1"/>
        <v>-0.048886936251128055</v>
      </c>
      <c r="F15" s="23">
        <f t="shared" si="1"/>
        <v>0.020788840476423206</v>
      </c>
      <c r="G15" s="23">
        <f t="shared" si="1"/>
        <v>0.034496739186221245</v>
      </c>
      <c r="H15" s="23">
        <f t="shared" si="1"/>
        <v>0.0046215646238074</v>
      </c>
      <c r="I15" s="23">
        <f t="shared" si="1"/>
        <v>-0.01412230674116665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-0.11475928445004555</v>
      </c>
      <c r="D16" s="23">
        <f t="shared" si="1"/>
        <v>-0.10816287030439072</v>
      </c>
      <c r="E16" s="23">
        <f t="shared" si="1"/>
        <v>-0.059464502454753924</v>
      </c>
      <c r="F16" s="23">
        <f t="shared" si="1"/>
        <v>0.04673729018526585</v>
      </c>
      <c r="G16" s="23">
        <f t="shared" si="1"/>
        <v>0.02266687945999821</v>
      </c>
      <c r="H16" s="23">
        <f t="shared" si="1"/>
        <v>5.432422452510618E-05</v>
      </c>
      <c r="I16" s="23">
        <f t="shared" si="1"/>
        <v>-0.014162893620944708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32715.11059525467</v>
      </c>
      <c r="D21" s="33">
        <v>89708.08443642993</v>
      </c>
      <c r="E21" s="33">
        <v>0.9423563160474017</v>
      </c>
      <c r="F21" s="33">
        <v>0.8957902001380262</v>
      </c>
      <c r="G21" s="33">
        <v>0.5530534351145038</v>
      </c>
      <c r="H21" s="33">
        <v>0.9288573282234363</v>
      </c>
      <c r="I21" s="33">
        <v>0.8409675746859717</v>
      </c>
    </row>
    <row r="22" spans="1:9" ht="12.75">
      <c r="A22" s="31"/>
      <c r="B22" s="17">
        <v>2011</v>
      </c>
      <c r="C22" s="33">
        <v>31396.296637141913</v>
      </c>
      <c r="D22" s="33">
        <v>86245.4342384779</v>
      </c>
      <c r="E22" s="33">
        <v>0.944456242569989</v>
      </c>
      <c r="F22" s="33">
        <v>0.9071729957805907</v>
      </c>
      <c r="G22" s="33">
        <v>0.55266226195103</v>
      </c>
      <c r="H22" s="33">
        <v>0.9150533206157636</v>
      </c>
      <c r="I22" s="33">
        <v>0.8401641450509681</v>
      </c>
    </row>
    <row r="23" spans="1:9" ht="12.75">
      <c r="A23" s="32"/>
      <c r="B23" s="17">
        <v>2010</v>
      </c>
      <c r="C23" s="33">
        <v>28795.824855643255</v>
      </c>
      <c r="D23" s="33">
        <v>79742.60876551784</v>
      </c>
      <c r="E23" s="33">
        <v>0.957040650794958</v>
      </c>
      <c r="F23" s="33">
        <v>0.9083694083694084</v>
      </c>
      <c r="G23" s="33">
        <v>0.54739336492891</v>
      </c>
      <c r="H23" s="33">
        <v>0.9044885781525285</v>
      </c>
      <c r="I23" s="33">
        <v>0.838964497546827</v>
      </c>
    </row>
    <row r="24" spans="1:9" ht="12.75">
      <c r="A24" s="32"/>
      <c r="B24" s="17">
        <v>2009</v>
      </c>
      <c r="C24" s="33">
        <v>28108.371964696646</v>
      </c>
      <c r="D24" s="33">
        <v>76462.52241682538</v>
      </c>
      <c r="E24" s="33">
        <v>0.9355527382717</v>
      </c>
      <c r="F24" s="33">
        <v>0.9204545454545454</v>
      </c>
      <c r="G24" s="33">
        <v>0.543000385653683</v>
      </c>
      <c r="H24" s="33">
        <v>0.9360422847084696</v>
      </c>
      <c r="I24" s="33">
        <v>0.8398869710484588</v>
      </c>
    </row>
    <row r="25" spans="2:9" ht="12.75">
      <c r="B25" s="17">
        <v>2008</v>
      </c>
      <c r="C25" s="33">
        <v>26191.493141750143</v>
      </c>
      <c r="D25" s="33">
        <v>71406.92205391501</v>
      </c>
      <c r="E25" s="33">
        <v>0.9127141829908672</v>
      </c>
      <c r="F25" s="33">
        <v>0.9382102272727273</v>
      </c>
      <c r="G25" s="33">
        <v>0.5361766945925361</v>
      </c>
      <c r="H25" s="33">
        <v>0.9531763895377094</v>
      </c>
      <c r="I25" s="33">
        <v>0.838115307672089</v>
      </c>
    </row>
    <row r="26" spans="2:9" ht="12.75">
      <c r="B26" s="17">
        <v>2007</v>
      </c>
      <c r="C26" s="33">
        <v>24177.837632767678</v>
      </c>
      <c r="D26" s="33">
        <v>68536.47272833284</v>
      </c>
      <c r="E26" s="33">
        <v>0.9072598819512562</v>
      </c>
      <c r="F26" s="33">
        <v>0.9139784946236559</v>
      </c>
      <c r="G26" s="33">
        <v>0.5346876197776926</v>
      </c>
      <c r="H26" s="33">
        <v>0.9520796316630521</v>
      </c>
      <c r="I26" s="33">
        <v>0.8357081166537971</v>
      </c>
    </row>
    <row r="27" spans="2:9" ht="12.75">
      <c r="B27" s="17">
        <v>2006</v>
      </c>
      <c r="C27" s="33">
        <v>22017.567832780936</v>
      </c>
      <c r="D27" s="33">
        <v>64270.64103032851</v>
      </c>
      <c r="E27" s="33">
        <v>0.8580674518258867</v>
      </c>
      <c r="F27" s="33">
        <v>0.8747488278633624</v>
      </c>
      <c r="G27" s="33">
        <v>0.5495031284504969</v>
      </c>
      <c r="H27" s="33">
        <v>0.9986088573702077</v>
      </c>
      <c r="I27" s="33">
        <v>0.8317375915793747</v>
      </c>
    </row>
    <row r="28" spans="2:9" ht="12.75">
      <c r="B28" s="17">
        <v>2005</v>
      </c>
      <c r="C28" s="33">
        <v>20048.760221016128</v>
      </c>
      <c r="D28" s="33">
        <v>58984.331577926496</v>
      </c>
      <c r="E28" s="33">
        <v>0.891707776311862</v>
      </c>
      <c r="F28" s="33">
        <v>0.8469387755102041</v>
      </c>
      <c r="G28" s="33">
        <v>0.5597867479055598</v>
      </c>
      <c r="H28" s="33">
        <v>0.9725839474019491</v>
      </c>
      <c r="I28" s="33">
        <v>0.8266593431423247</v>
      </c>
    </row>
    <row r="29" spans="1:9" ht="12.75">
      <c r="A29" s="32"/>
      <c r="B29" s="17">
        <v>2004</v>
      </c>
      <c r="C29" s="33">
        <v>18971.529669489704</v>
      </c>
      <c r="D29" s="33">
        <v>56354.04635022936</v>
      </c>
      <c r="E29" s="33">
        <v>0.9040718233423881</v>
      </c>
      <c r="F29" s="33">
        <v>0.8275391956373551</v>
      </c>
      <c r="G29" s="33">
        <v>0.5686046511627907</v>
      </c>
      <c r="H29" s="33">
        <v>0.963268841613214</v>
      </c>
      <c r="I29" s="33">
        <v>0.8215383039266597</v>
      </c>
    </row>
    <row r="30" spans="2:9" ht="12.75">
      <c r="B30" s="17">
        <v>2003</v>
      </c>
      <c r="C30" s="33">
        <v>17401.440969409603</v>
      </c>
      <c r="D30" s="33">
        <v>51567.18558470876</v>
      </c>
      <c r="E30" s="33">
        <v>0.904957610852544</v>
      </c>
      <c r="F30" s="33">
        <v>0.8201487491548344</v>
      </c>
      <c r="G30" s="33">
        <v>0.56644963615473</v>
      </c>
      <c r="H30" s="33">
        <v>0.9836320018323961</v>
      </c>
      <c r="I30" s="33">
        <v>0.8160127933146201</v>
      </c>
    </row>
    <row r="31" spans="2:9" ht="12.75">
      <c r="B31" s="17">
        <v>2002</v>
      </c>
      <c r="C31" s="33">
        <v>16560.52096600259</v>
      </c>
      <c r="D31" s="33">
        <v>48967.77979646956</v>
      </c>
      <c r="E31" s="33">
        <v>0.8886376015101194</v>
      </c>
      <c r="F31" s="33">
        <v>0.8380952380952381</v>
      </c>
      <c r="G31" s="33">
        <v>0.566692367000771</v>
      </c>
      <c r="H31" s="33">
        <v>0.9888719502316072</v>
      </c>
      <c r="I31" s="33">
        <v>0.8103228791891307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A1:J1"/>
    <mergeCell ref="A2:J2"/>
    <mergeCell ref="B3:B4"/>
    <mergeCell ref="B18:B19"/>
    <mergeCell ref="B33:B3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0.059194416816340564</v>
      </c>
      <c r="D6" s="23">
        <f aca="true" t="shared" si="0" ref="D6:I6">(D21-D36)/D36</f>
        <v>0.06480624607117523</v>
      </c>
      <c r="E6" s="23">
        <f t="shared" si="0"/>
        <v>-0.025805332724528753</v>
      </c>
      <c r="F6" s="23">
        <f t="shared" si="0"/>
        <v>0.007624594919018952</v>
      </c>
      <c r="G6" s="23">
        <f t="shared" si="0"/>
        <v>-0.04380276548902487</v>
      </c>
      <c r="H6" s="23">
        <f t="shared" si="0"/>
        <v>0.04631985568879382</v>
      </c>
      <c r="I6" s="23">
        <f t="shared" si="0"/>
        <v>0.012858169066290706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0.07489235004033536</v>
      </c>
      <c r="D7" s="23">
        <f t="shared" si="1"/>
        <v>0.08154942474611214</v>
      </c>
      <c r="E7" s="23">
        <f t="shared" si="1"/>
        <v>-0.023845787511400374</v>
      </c>
      <c r="F7" s="23">
        <f t="shared" si="1"/>
        <v>0.004064816822343802</v>
      </c>
      <c r="G7" s="23">
        <f t="shared" si="1"/>
        <v>-0.04064193167164109</v>
      </c>
      <c r="H7" s="23">
        <f t="shared" si="1"/>
        <v>0.04264096046838953</v>
      </c>
      <c r="I7" s="23">
        <f t="shared" si="1"/>
        <v>0.013731413400345125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0.06972912353466874</v>
      </c>
      <c r="D8" s="23">
        <f t="shared" si="1"/>
        <v>0.07587409427486667</v>
      </c>
      <c r="E8" s="23">
        <f t="shared" si="1"/>
        <v>0.028159610056664477</v>
      </c>
      <c r="F8" s="23">
        <f t="shared" si="1"/>
        <v>0.005857711086173538</v>
      </c>
      <c r="G8" s="23">
        <f t="shared" si="1"/>
        <v>-0.05407998864183514</v>
      </c>
      <c r="H8" s="23">
        <f t="shared" si="1"/>
        <v>0.0017647314240937847</v>
      </c>
      <c r="I8" s="23">
        <f t="shared" si="1"/>
        <v>0.01460063458953056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0.06436062430687349</v>
      </c>
      <c r="D9" s="23">
        <f t="shared" si="1"/>
        <v>0.08784447180774439</v>
      </c>
      <c r="E9" s="23">
        <f t="shared" si="1"/>
        <v>0.017027990331421595</v>
      </c>
      <c r="F9" s="23">
        <f t="shared" si="1"/>
        <v>0.015209395199555102</v>
      </c>
      <c r="G9" s="23">
        <f t="shared" si="1"/>
        <v>-0.04392703051574377</v>
      </c>
      <c r="H9" s="23">
        <f t="shared" si="1"/>
        <v>-0.02335281664199115</v>
      </c>
      <c r="I9" s="23">
        <f t="shared" si="1"/>
        <v>0.014856680565524936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0.0737673725829587</v>
      </c>
      <c r="D10" s="23">
        <f t="shared" si="1"/>
        <v>0.09448796642453607</v>
      </c>
      <c r="E10" s="23">
        <f t="shared" si="1"/>
        <v>0.03645291078205029</v>
      </c>
      <c r="F10" s="23">
        <f t="shared" si="1"/>
        <v>0.005909785002247463</v>
      </c>
      <c r="G10" s="23">
        <f t="shared" si="1"/>
        <v>-0.04644773860691345</v>
      </c>
      <c r="H10" s="23">
        <f t="shared" si="1"/>
        <v>-0.028249374332959383</v>
      </c>
      <c r="I10" s="23">
        <f t="shared" si="1"/>
        <v>0.015526532671695346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0.05800584898234423</v>
      </c>
      <c r="D11" s="23">
        <f t="shared" si="1"/>
        <v>0.07954093421690543</v>
      </c>
      <c r="E11" s="23">
        <f t="shared" si="1"/>
        <v>0.03270696037622866</v>
      </c>
      <c r="F11" s="23">
        <f t="shared" si="1"/>
        <v>0.016914446079456042</v>
      </c>
      <c r="G11" s="23">
        <f t="shared" si="1"/>
        <v>-0.0652197951731525</v>
      </c>
      <c r="H11" s="23">
        <f t="shared" si="1"/>
        <v>-0.01769577685468975</v>
      </c>
      <c r="I11" s="23">
        <f t="shared" si="1"/>
        <v>0.016323376002811096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0.062775566020693</v>
      </c>
      <c r="D12" s="23">
        <f t="shared" si="1"/>
        <v>0.08514427067967581</v>
      </c>
      <c r="E12" s="23">
        <f t="shared" si="1"/>
        <v>0.027189046505752594</v>
      </c>
      <c r="F12" s="23">
        <f t="shared" si="1"/>
        <v>-0.0021670398487366772</v>
      </c>
      <c r="G12" s="23">
        <f t="shared" si="1"/>
        <v>-0.05493664137413104</v>
      </c>
      <c r="H12" s="23">
        <f t="shared" si="1"/>
        <v>-0.005945225624605172</v>
      </c>
      <c r="I12" s="23">
        <f t="shared" si="1"/>
        <v>0.01712566634583352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0.07971494740439002</v>
      </c>
      <c r="D13" s="23">
        <f t="shared" si="1"/>
        <v>0.10207383050378747</v>
      </c>
      <c r="E13" s="23">
        <f t="shared" si="1"/>
        <v>0.019393028917049842</v>
      </c>
      <c r="F13" s="23">
        <f t="shared" si="1"/>
        <v>-0.014894308194581143</v>
      </c>
      <c r="G13" s="23">
        <f t="shared" si="1"/>
        <v>-0.04869896191630849</v>
      </c>
      <c r="H13" s="23">
        <f t="shared" si="1"/>
        <v>0.007466425717777132</v>
      </c>
      <c r="I13" s="23">
        <f t="shared" si="1"/>
        <v>0.017947507812958664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0.11876828489199673</v>
      </c>
      <c r="D14" s="23">
        <f t="shared" si="1"/>
        <v>0.1338822857879232</v>
      </c>
      <c r="E14" s="23">
        <f t="shared" si="1"/>
        <v>0.03214957841306894</v>
      </c>
      <c r="F14" s="23">
        <f t="shared" si="1"/>
        <v>-0.003983636597348402</v>
      </c>
      <c r="G14" s="23">
        <f t="shared" si="1"/>
        <v>-0.06401428188792581</v>
      </c>
      <c r="H14" s="23">
        <f t="shared" si="1"/>
        <v>0.006730131233267399</v>
      </c>
      <c r="I14" s="23">
        <f t="shared" si="1"/>
        <v>0.01854629585734159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0.08546781117046945</v>
      </c>
      <c r="D15" s="23">
        <f t="shared" si="1"/>
        <v>0.09098190059265468</v>
      </c>
      <c r="E15" s="23">
        <f t="shared" si="1"/>
        <v>0.09101383562798412</v>
      </c>
      <c r="F15" s="23">
        <f t="shared" si="1"/>
        <v>-0.007267915508595555</v>
      </c>
      <c r="G15" s="23">
        <f t="shared" si="1"/>
        <v>-0.076042673213128</v>
      </c>
      <c r="H15" s="23">
        <f t="shared" si="1"/>
        <v>-0.024074699988365623</v>
      </c>
      <c r="I15" s="23">
        <f t="shared" si="1"/>
        <v>0.018752287001960542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0.08774251782070196</v>
      </c>
      <c r="D16" s="23">
        <f t="shared" si="1"/>
        <v>0.0876959627819685</v>
      </c>
      <c r="E16" s="23">
        <f t="shared" si="1"/>
        <v>0.11160460468687654</v>
      </c>
      <c r="F16" s="23">
        <f t="shared" si="1"/>
        <v>-0.0020119566891639387</v>
      </c>
      <c r="G16" s="23">
        <f t="shared" si="1"/>
        <v>-0.08723446681600205</v>
      </c>
      <c r="H16" s="23">
        <f t="shared" si="1"/>
        <v>-0.030739032775788298</v>
      </c>
      <c r="I16" s="23">
        <f t="shared" si="1"/>
        <v>0.0189267328630621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39358.99407912268</v>
      </c>
      <c r="D21" s="33">
        <v>109698.30327772381</v>
      </c>
      <c r="E21" s="33">
        <v>0.8684542723111864</v>
      </c>
      <c r="F21" s="33">
        <v>0.9059382422802851</v>
      </c>
      <c r="G21" s="33">
        <v>0.5342639593908629</v>
      </c>
      <c r="H21" s="33">
        <v>0.991963084874275</v>
      </c>
      <c r="I21" s="33">
        <v>0.8604926048610555</v>
      </c>
    </row>
    <row r="22" spans="1:9" ht="12.75">
      <c r="A22" s="31"/>
      <c r="B22" s="17">
        <v>2011</v>
      </c>
      <c r="C22" s="33">
        <v>38089.14876219021</v>
      </c>
      <c r="D22" s="33">
        <v>105913.87205896014</v>
      </c>
      <c r="E22" s="33">
        <v>0.8747361029874</v>
      </c>
      <c r="F22" s="33">
        <v>0.9074427480916031</v>
      </c>
      <c r="G22" s="33">
        <v>0.5327910523640061</v>
      </c>
      <c r="H22" s="33">
        <v>0.988007537387446</v>
      </c>
      <c r="I22" s="33">
        <v>0.8606666108992453</v>
      </c>
    </row>
    <row r="23" spans="1:9" ht="12.75">
      <c r="A23" s="32"/>
      <c r="B23" s="17">
        <v>2010</v>
      </c>
      <c r="C23" s="33">
        <v>35146.12394780078</v>
      </c>
      <c r="D23" s="33">
        <v>98455.28491453217</v>
      </c>
      <c r="E23" s="33">
        <v>0.9191990057066206</v>
      </c>
      <c r="F23" s="33">
        <v>0.9090909090909091</v>
      </c>
      <c r="G23" s="33">
        <v>0.523117569352708</v>
      </c>
      <c r="H23" s="33">
        <v>0.9491196633019936</v>
      </c>
      <c r="I23" s="33">
        <v>0.8604017100563438</v>
      </c>
    </row>
    <row r="24" spans="1:9" ht="12.75">
      <c r="A24" s="32"/>
      <c r="B24" s="17">
        <v>2009</v>
      </c>
      <c r="C24" s="33">
        <v>33735.6770763189</v>
      </c>
      <c r="D24" s="33">
        <v>93594.61302388537</v>
      </c>
      <c r="E24" s="33">
        <v>0.9012524114836441</v>
      </c>
      <c r="F24" s="33">
        <v>0.9321948769462581</v>
      </c>
      <c r="G24" s="33">
        <v>0.525191242416249</v>
      </c>
      <c r="H24" s="33">
        <v>0.9486742458840526</v>
      </c>
      <c r="I24" s="33">
        <v>0.8610945488043356</v>
      </c>
    </row>
    <row r="25" spans="2:9" ht="12.75">
      <c r="B25" s="17">
        <v>2008</v>
      </c>
      <c r="C25" s="33">
        <v>31396.366289863774</v>
      </c>
      <c r="D25" s="33">
        <v>86112.97371011085</v>
      </c>
      <c r="E25" s="33">
        <v>0.9296304000517998</v>
      </c>
      <c r="F25" s="33">
        <v>0.9343589743589743</v>
      </c>
      <c r="G25" s="33">
        <v>0.5169671261930011</v>
      </c>
      <c r="H25" s="33">
        <v>0.9437939666744649</v>
      </c>
      <c r="I25" s="33">
        <v>0.8602934133218818</v>
      </c>
    </row>
    <row r="26" spans="2:9" ht="12.75">
      <c r="B26" s="17">
        <v>2007</v>
      </c>
      <c r="C26" s="33">
        <v>28747.463266378247</v>
      </c>
      <c r="D26" s="33">
        <v>82051.63551373268</v>
      </c>
      <c r="E26" s="33">
        <v>0.9233337206291874</v>
      </c>
      <c r="F26" s="33">
        <v>0.9193128578865174</v>
      </c>
      <c r="G26" s="33">
        <v>0.501959759602822</v>
      </c>
      <c r="H26" s="33">
        <v>0.9572772204291513</v>
      </c>
      <c r="I26" s="33">
        <v>0.8589811381970579</v>
      </c>
    </row>
    <row r="27" spans="2:9" ht="12.75">
      <c r="B27" s="17">
        <v>2006</v>
      </c>
      <c r="C27" s="33">
        <v>26008.446528769666</v>
      </c>
      <c r="D27" s="33">
        <v>76866.36378862931</v>
      </c>
      <c r="E27" s="33">
        <v>0.9271395387765791</v>
      </c>
      <c r="F27" s="33">
        <v>0.8597376387487387</v>
      </c>
      <c r="G27" s="33">
        <v>0.5102986611740473</v>
      </c>
      <c r="H27" s="33">
        <v>0.9712612692814367</v>
      </c>
      <c r="I27" s="33">
        <v>0.8564589130710879</v>
      </c>
    </row>
    <row r="28" spans="2:9" ht="12.75">
      <c r="B28" s="17">
        <v>2005</v>
      </c>
      <c r="C28" s="33">
        <v>24470.87194754336</v>
      </c>
      <c r="D28" s="33">
        <v>73203.09963814552</v>
      </c>
      <c r="E28" s="33">
        <v>0.9402133373103777</v>
      </c>
      <c r="F28" s="33">
        <v>0.8103112840466926</v>
      </c>
      <c r="G28" s="33">
        <v>0.5222250444500889</v>
      </c>
      <c r="H28" s="33">
        <v>0.98518913153964</v>
      </c>
      <c r="I28" s="33">
        <v>0.8528337361482359</v>
      </c>
    </row>
    <row r="29" spans="1:9" ht="12.75">
      <c r="A29" s="32"/>
      <c r="B29" s="17">
        <v>2004</v>
      </c>
      <c r="C29" s="33">
        <v>24019.889503232556</v>
      </c>
      <c r="D29" s="33">
        <v>72003.11566910699</v>
      </c>
      <c r="E29" s="33">
        <v>0.9656122926065237</v>
      </c>
      <c r="F29" s="33">
        <v>0.8071570576540755</v>
      </c>
      <c r="G29" s="33">
        <v>0.5119592875318066</v>
      </c>
      <c r="H29" s="33">
        <v>0.9854346243111988</v>
      </c>
      <c r="I29" s="33">
        <v>0.8483901896093216</v>
      </c>
    </row>
    <row r="30" spans="2:9" ht="12.75">
      <c r="B30" s="17">
        <v>2003</v>
      </c>
      <c r="C30" s="33">
        <v>21180.78075377594</v>
      </c>
      <c r="D30" s="33">
        <v>62755.74662683074</v>
      </c>
      <c r="E30" s="33">
        <v>1.038069301882346</v>
      </c>
      <c r="F30" s="33">
        <v>0.7976066597294484</v>
      </c>
      <c r="G30" s="33">
        <v>0.5059226112134773</v>
      </c>
      <c r="H30" s="33">
        <v>0.9555352884036398</v>
      </c>
      <c r="I30" s="33">
        <v>0.8432231554648565</v>
      </c>
    </row>
    <row r="31" spans="2:9" ht="12.75">
      <c r="B31" s="17">
        <v>2002</v>
      </c>
      <c r="C31" s="33">
        <v>20348.796045594525</v>
      </c>
      <c r="D31" s="33">
        <v>59721.73014280659</v>
      </c>
      <c r="E31" s="33">
        <v>1.0502672704163725</v>
      </c>
      <c r="F31" s="33">
        <v>0.7990629880270692</v>
      </c>
      <c r="G31" s="33">
        <v>0.5057925223802001</v>
      </c>
      <c r="H31" s="33">
        <v>0.9584229173606275</v>
      </c>
      <c r="I31" s="33">
        <v>0.8375213699238704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A1:J1"/>
    <mergeCell ref="A2:J2"/>
    <mergeCell ref="B3:B4"/>
    <mergeCell ref="B18:B19"/>
    <mergeCell ref="B33:B3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L46"/>
  <sheetViews>
    <sheetView showGridLines="0" zoomScale="70" zoomScaleNormal="70" workbookViewId="0" topLeftCell="A1">
      <selection activeCell="H47" sqref="H47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 aca="true" t="shared" si="0" ref="C6:I16">(C21-C36)/C36</f>
        <v>-0.300838201453261</v>
      </c>
      <c r="D6" s="23">
        <f t="shared" si="0"/>
        <v>-0.27000922982307907</v>
      </c>
      <c r="E6" s="23">
        <f t="shared" si="0"/>
        <v>0.02280814724917802</v>
      </c>
      <c r="F6" s="23">
        <f t="shared" si="0"/>
        <v>-0.03589569872894106</v>
      </c>
      <c r="G6" s="23">
        <f t="shared" si="0"/>
        <v>0.00740889395005518</v>
      </c>
      <c r="H6" s="23">
        <f t="shared" si="0"/>
        <v>-0.027840500748090316</v>
      </c>
      <c r="I6" s="23">
        <f t="shared" si="0"/>
        <v>-0.008257744481068807</v>
      </c>
      <c r="J6" s="1"/>
      <c r="K6" s="1"/>
      <c r="L6" s="1"/>
    </row>
    <row r="7" spans="1:12" s="10" customFormat="1" ht="12.75">
      <c r="A7" s="1"/>
      <c r="B7" s="6">
        <v>2011</v>
      </c>
      <c r="C7" s="23">
        <f t="shared" si="0"/>
        <v>-0.29909169225905335</v>
      </c>
      <c r="D7" s="23">
        <f t="shared" si="0"/>
        <v>-0.2705629019627921</v>
      </c>
      <c r="E7" s="23">
        <f t="shared" si="0"/>
        <v>0.0011575369019422286</v>
      </c>
      <c r="F7" s="23">
        <f t="shared" si="0"/>
        <v>-0.028889589206659967</v>
      </c>
      <c r="G7" s="23">
        <f t="shared" si="0"/>
        <v>0.012314342868718317</v>
      </c>
      <c r="H7" s="23">
        <f t="shared" si="0"/>
        <v>-0.013609754915560277</v>
      </c>
      <c r="I7" s="23">
        <f t="shared" si="0"/>
        <v>-0.010221147275662174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0"/>
        <v>-0.30440331641374613</v>
      </c>
      <c r="D8" s="23">
        <f t="shared" si="0"/>
        <v>-0.2677434345792704</v>
      </c>
      <c r="E8" s="23">
        <f t="shared" si="0"/>
        <v>-0.026656314438888856</v>
      </c>
      <c r="F8" s="23">
        <f t="shared" si="0"/>
        <v>-0.023519720475708352</v>
      </c>
      <c r="G8" s="23">
        <f t="shared" si="0"/>
        <v>0.02383643039931014</v>
      </c>
      <c r="H8" s="23">
        <f t="shared" si="0"/>
        <v>-0.011756950969218867</v>
      </c>
      <c r="I8" s="23">
        <f t="shared" si="0"/>
        <v>-0.012197345847177061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0"/>
        <v>-0.2929617013395242</v>
      </c>
      <c r="D9" s="23">
        <f t="shared" si="0"/>
        <v>-0.25407419147711885</v>
      </c>
      <c r="E9" s="23">
        <f t="shared" si="0"/>
        <v>-0.0663070587889208</v>
      </c>
      <c r="F9" s="23">
        <f t="shared" si="0"/>
        <v>-0.021286940090719953</v>
      </c>
      <c r="G9" s="23">
        <f t="shared" si="0"/>
        <v>0.030844907407407595</v>
      </c>
      <c r="H9" s="23">
        <f t="shared" si="0"/>
        <v>0.01785835132267837</v>
      </c>
      <c r="I9" s="23">
        <f t="shared" si="0"/>
        <v>-0.011430579327684997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0"/>
        <v>-0.28362310372256316</v>
      </c>
      <c r="D10" s="23">
        <f t="shared" si="0"/>
        <v>-0.25355717824988466</v>
      </c>
      <c r="E10" s="23">
        <f t="shared" si="0"/>
        <v>-0.043694898928317856</v>
      </c>
      <c r="F10" s="23">
        <f t="shared" si="0"/>
        <v>-0.01172229446005996</v>
      </c>
      <c r="G10" s="23">
        <f t="shared" si="0"/>
        <v>0.008701131686634087</v>
      </c>
      <c r="H10" s="23">
        <f t="shared" si="0"/>
        <v>0.020708129083946106</v>
      </c>
      <c r="I10" s="23">
        <f t="shared" si="0"/>
        <v>-0.013708085565003334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0"/>
        <v>-0.29523186385315797</v>
      </c>
      <c r="D11" s="23">
        <f t="shared" si="0"/>
        <v>-0.2679565671588501</v>
      </c>
      <c r="E11" s="23">
        <f t="shared" si="0"/>
        <v>-0.02139906160278631</v>
      </c>
      <c r="F11" s="23">
        <f t="shared" si="0"/>
        <v>0.0006453757425058065</v>
      </c>
      <c r="G11" s="23">
        <f t="shared" si="0"/>
        <v>0.013959553283529061</v>
      </c>
      <c r="H11" s="23">
        <f t="shared" si="0"/>
        <v>-0.014516233000800927</v>
      </c>
      <c r="I11" s="23">
        <f t="shared" si="0"/>
        <v>-0.01609428140547354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0"/>
        <v>-0.28537735599827874</v>
      </c>
      <c r="D12" s="23">
        <f t="shared" si="0"/>
        <v>-0.2621848888003615</v>
      </c>
      <c r="E12" s="23">
        <f t="shared" si="0"/>
        <v>-0.008123366372762878</v>
      </c>
      <c r="F12" s="23">
        <f t="shared" si="0"/>
        <v>0.004337711282844556</v>
      </c>
      <c r="G12" s="23">
        <f t="shared" si="0"/>
        <v>-6.277206358859634E-05</v>
      </c>
      <c r="H12" s="23">
        <f t="shared" si="0"/>
        <v>-0.008759768768495914</v>
      </c>
      <c r="I12" s="23">
        <f t="shared" si="0"/>
        <v>-0.019065203864763985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0"/>
        <v>-0.27922029242321167</v>
      </c>
      <c r="D13" s="23">
        <f t="shared" si="0"/>
        <v>-0.2582256171423193</v>
      </c>
      <c r="E13" s="23">
        <f t="shared" si="0"/>
        <v>0.009733680359872045</v>
      </c>
      <c r="F13" s="23">
        <f t="shared" si="0"/>
        <v>0.011288821669135373</v>
      </c>
      <c r="G13" s="23">
        <f t="shared" si="0"/>
        <v>-0.010989034992379916</v>
      </c>
      <c r="H13" s="23">
        <f t="shared" si="0"/>
        <v>-0.01617684169493453</v>
      </c>
      <c r="I13" s="23">
        <f t="shared" si="0"/>
        <v>-0.022018762257926927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0"/>
        <v>-0.27347847200153924</v>
      </c>
      <c r="D14" s="23">
        <f t="shared" si="0"/>
        <v>-0.2578940963810282</v>
      </c>
      <c r="E14" s="23">
        <f t="shared" si="0"/>
        <v>0.009910678863177584</v>
      </c>
      <c r="F14" s="23">
        <f t="shared" si="0"/>
        <v>0.028317386682130106</v>
      </c>
      <c r="G14" s="23">
        <f t="shared" si="0"/>
        <v>-0.01676227535301655</v>
      </c>
      <c r="H14" s="23">
        <f t="shared" si="0"/>
        <v>-0.016948719049259948</v>
      </c>
      <c r="I14" s="23">
        <f t="shared" si="0"/>
        <v>-0.024701062130309905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0"/>
        <v>-0.2532687370807075</v>
      </c>
      <c r="D15" s="23">
        <f t="shared" si="0"/>
        <v>-0.2388987367801917</v>
      </c>
      <c r="E15" s="23">
        <f t="shared" si="0"/>
        <v>-0.04477994833537712</v>
      </c>
      <c r="F15" s="23">
        <f t="shared" si="0"/>
        <v>0.023428791420598515</v>
      </c>
      <c r="G15" s="23">
        <f t="shared" si="0"/>
        <v>0.024472870817356416</v>
      </c>
      <c r="H15" s="23">
        <f t="shared" si="0"/>
        <v>0.007087788553655009</v>
      </c>
      <c r="I15" s="23">
        <f t="shared" si="0"/>
        <v>-0.027268369654090803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0"/>
        <v>-0.25863266059645784</v>
      </c>
      <c r="D16" s="23">
        <f t="shared" si="0"/>
        <v>-0.24053390917138634</v>
      </c>
      <c r="E16" s="23">
        <f t="shared" si="0"/>
        <v>-0.01852604094194823</v>
      </c>
      <c r="F16" s="23">
        <f t="shared" si="0"/>
        <v>0.022728488949873647</v>
      </c>
      <c r="G16" s="23">
        <f t="shared" si="0"/>
        <v>0.037321513505494425</v>
      </c>
      <c r="H16" s="23">
        <f t="shared" si="0"/>
        <v>-0.033715581229695014</v>
      </c>
      <c r="I16" s="23">
        <f t="shared" si="0"/>
        <v>-0.029785937893888833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25980.409877973718</v>
      </c>
      <c r="D21" s="33">
        <v>75204.9954555341</v>
      </c>
      <c r="E21" s="33">
        <v>0.9117911800086517</v>
      </c>
      <c r="F21" s="33">
        <v>0.8668098818474759</v>
      </c>
      <c r="G21" s="33">
        <v>0.5628778718258767</v>
      </c>
      <c r="H21" s="33">
        <v>0.9216553911546715</v>
      </c>
      <c r="I21" s="33">
        <v>0.8425531854958166</v>
      </c>
    </row>
    <row r="22" spans="1:9" ht="12.75">
      <c r="A22" s="31"/>
      <c r="B22" s="17">
        <v>2011</v>
      </c>
      <c r="C22" s="33">
        <v>24836.906506217212</v>
      </c>
      <c r="D22" s="33">
        <v>71432.24868776365</v>
      </c>
      <c r="E22" s="33">
        <v>0.8971416924723836</v>
      </c>
      <c r="F22" s="33">
        <v>0.8776595744680851</v>
      </c>
      <c r="G22" s="33">
        <v>0.562200956937799</v>
      </c>
      <c r="H22" s="33">
        <v>0.9347043075221895</v>
      </c>
      <c r="I22" s="33">
        <v>0.8403306827166229</v>
      </c>
    </row>
    <row r="23" spans="1:9" ht="12.75">
      <c r="A23" s="32"/>
      <c r="B23" s="17">
        <v>2010</v>
      </c>
      <c r="C23" s="33">
        <v>22853.941919633377</v>
      </c>
      <c r="D23" s="33">
        <v>67010.19121352301</v>
      </c>
      <c r="E23" s="33">
        <v>0.8701922728994207</v>
      </c>
      <c r="F23" s="33">
        <v>0.8825396825396825</v>
      </c>
      <c r="G23" s="33">
        <v>0.5662073097663272</v>
      </c>
      <c r="H23" s="33">
        <v>0.9363085767885233</v>
      </c>
      <c r="I23" s="33">
        <v>0.837676484575751</v>
      </c>
    </row>
    <row r="24" spans="1:9" ht="12.75">
      <c r="A24" s="32"/>
      <c r="B24" s="17">
        <v>2009</v>
      </c>
      <c r="C24" s="33">
        <v>22410.088441342665</v>
      </c>
      <c r="D24" s="33">
        <v>64177.03927585548</v>
      </c>
      <c r="E24" s="33">
        <v>0.8274039877481857</v>
      </c>
      <c r="F24" s="33">
        <v>0.8986828774062816</v>
      </c>
      <c r="G24" s="33">
        <v>0.5662650602409639</v>
      </c>
      <c r="H24" s="33">
        <v>0.988705051641829</v>
      </c>
      <c r="I24" s="33">
        <v>0.8387901026391567</v>
      </c>
    </row>
    <row r="25" spans="2:9" ht="12.75">
      <c r="B25" s="17">
        <v>2008</v>
      </c>
      <c r="C25" s="33">
        <v>20946.465697703497</v>
      </c>
      <c r="D25" s="33">
        <v>58729.20768188325</v>
      </c>
      <c r="E25" s="33">
        <v>0.8577430623548989</v>
      </c>
      <c r="F25" s="33">
        <v>0.917981072555205</v>
      </c>
      <c r="G25" s="33">
        <v>0.5468660149511213</v>
      </c>
      <c r="H25" s="33">
        <v>0.9913429932743735</v>
      </c>
      <c r="I25" s="33">
        <v>0.8355275911588262</v>
      </c>
    </row>
    <row r="26" spans="2:9" ht="12.75">
      <c r="B26" s="17">
        <v>2007</v>
      </c>
      <c r="C26" s="33">
        <v>19149.512381885994</v>
      </c>
      <c r="D26" s="33">
        <v>55639.72520900733</v>
      </c>
      <c r="E26" s="33">
        <v>0.874958027911741</v>
      </c>
      <c r="F26" s="33">
        <v>0.9046052631578947</v>
      </c>
      <c r="G26" s="33">
        <v>0.5444776119402985</v>
      </c>
      <c r="H26" s="33">
        <v>0.9603757563317431</v>
      </c>
      <c r="I26" s="33">
        <v>0.8315822247057937</v>
      </c>
    </row>
    <row r="27" spans="2:9" ht="12.75">
      <c r="B27" s="17">
        <v>2006</v>
      </c>
      <c r="C27" s="33">
        <v>17488.381760937926</v>
      </c>
      <c r="D27" s="33">
        <v>52263.248563895875</v>
      </c>
      <c r="E27" s="33">
        <v>0.8952665994178048</v>
      </c>
      <c r="F27" s="33">
        <v>0.8653421633554084</v>
      </c>
      <c r="G27" s="33">
        <v>0.5399284862932062</v>
      </c>
      <c r="H27" s="33">
        <v>0.9685112631280028</v>
      </c>
      <c r="I27" s="33">
        <v>0.825984809045159</v>
      </c>
    </row>
    <row r="28" spans="2:9" ht="12.75">
      <c r="B28" s="17">
        <v>2005</v>
      </c>
      <c r="C28" s="33">
        <v>16335.893069648562</v>
      </c>
      <c r="D28" s="33">
        <v>49270.9132132578</v>
      </c>
      <c r="E28" s="33">
        <v>0.9313042629047616</v>
      </c>
      <c r="F28" s="33">
        <v>0.8318485523385301</v>
      </c>
      <c r="G28" s="33">
        <v>0.5429262394195888</v>
      </c>
      <c r="H28" s="33">
        <v>0.9620686686691344</v>
      </c>
      <c r="I28" s="33">
        <v>0.8193501005355383</v>
      </c>
    </row>
    <row r="29" spans="1:9" ht="12.75">
      <c r="A29" s="32"/>
      <c r="B29" s="17">
        <v>2004</v>
      </c>
      <c r="C29" s="33">
        <v>15598.374623148511</v>
      </c>
      <c r="D29" s="33">
        <v>47124.76584804682</v>
      </c>
      <c r="E29" s="33">
        <v>0.9448070186147121</v>
      </c>
      <c r="F29" s="33">
        <v>0.8333333333333334</v>
      </c>
      <c r="G29" s="33">
        <v>0.5378048780487805</v>
      </c>
      <c r="H29" s="33">
        <v>0.962256656146385</v>
      </c>
      <c r="I29" s="33">
        <v>0.8123676402245023</v>
      </c>
    </row>
    <row r="30" spans="2:9" ht="12.75">
      <c r="B30" s="17">
        <v>2003</v>
      </c>
      <c r="C30" s="33">
        <v>14570.999710096277</v>
      </c>
      <c r="D30" s="33">
        <v>43780.26620426656</v>
      </c>
      <c r="E30" s="33">
        <v>0.9088652955576503</v>
      </c>
      <c r="F30" s="33">
        <v>0.8222698072805139</v>
      </c>
      <c r="G30" s="33">
        <v>0.5609609609609609</v>
      </c>
      <c r="H30" s="33">
        <v>0.9860466989347735</v>
      </c>
      <c r="I30" s="33">
        <v>0.8051317726849662</v>
      </c>
    </row>
    <row r="31" spans="2:9" ht="12.75">
      <c r="B31" s="17">
        <v>2002</v>
      </c>
      <c r="C31" s="33">
        <v>13869.029239210471</v>
      </c>
      <c r="D31" s="33">
        <v>41699.73088166234</v>
      </c>
      <c r="E31" s="33">
        <v>0.9273171158327608</v>
      </c>
      <c r="F31" s="33">
        <v>0.8188720173535792</v>
      </c>
      <c r="G31" s="33">
        <v>0.5748129675810474</v>
      </c>
      <c r="H31" s="33">
        <v>0.9554796519766634</v>
      </c>
      <c r="I31" s="33">
        <v>0.7974812949811169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-0.29607270803543034</v>
      </c>
      <c r="D6" s="23">
        <f aca="true" t="shared" si="0" ref="D6:I6">(D21-D36)/D36</f>
        <v>-0.27482332361876444</v>
      </c>
      <c r="E6" s="23">
        <f t="shared" si="0"/>
        <v>-0.10182648125214076</v>
      </c>
      <c r="F6" s="23">
        <f t="shared" si="0"/>
        <v>-0.004446787741315972</v>
      </c>
      <c r="G6" s="23">
        <f t="shared" si="0"/>
        <v>0.012053532667934602</v>
      </c>
      <c r="H6" s="23">
        <f t="shared" si="0"/>
        <v>0.07285566567122628</v>
      </c>
      <c r="I6" s="23">
        <f t="shared" si="0"/>
        <v>-0.00019692672564920608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-0.30194002919776575</v>
      </c>
      <c r="D7" s="23">
        <f t="shared" si="1"/>
        <v>-0.2827038448404538</v>
      </c>
      <c r="E7" s="23">
        <f t="shared" si="1"/>
        <v>-0.1201170023507611</v>
      </c>
      <c r="F7" s="23">
        <f t="shared" si="1"/>
        <v>-0.007138763141459906</v>
      </c>
      <c r="G7" s="23">
        <f t="shared" si="1"/>
        <v>0.02016667634589701</v>
      </c>
      <c r="H7" s="23">
        <f t="shared" si="1"/>
        <v>0.09344091914688842</v>
      </c>
      <c r="I7" s="23">
        <f t="shared" si="1"/>
        <v>-0.0013477259110680376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-0.3063710724771434</v>
      </c>
      <c r="D8" s="23">
        <f t="shared" si="1"/>
        <v>-0.2837132281143942</v>
      </c>
      <c r="E8" s="23">
        <f t="shared" si="1"/>
        <v>-0.14074895269279478</v>
      </c>
      <c r="F8" s="23">
        <f t="shared" si="1"/>
        <v>-0.0027849420072542336</v>
      </c>
      <c r="G8" s="23">
        <f t="shared" si="1"/>
        <v>0.011354889341207531</v>
      </c>
      <c r="H8" s="23">
        <f t="shared" si="1"/>
        <v>0.12010462800333484</v>
      </c>
      <c r="I8" s="23">
        <f t="shared" si="1"/>
        <v>-0.0023706943929436407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-0.3081149249827883</v>
      </c>
      <c r="D9" s="23">
        <f t="shared" si="1"/>
        <v>-0.29216293016169964</v>
      </c>
      <c r="E9" s="23">
        <f t="shared" si="1"/>
        <v>-0.10643629683540114</v>
      </c>
      <c r="F9" s="23">
        <f t="shared" si="1"/>
        <v>-0.017147425277123925</v>
      </c>
      <c r="G9" s="23">
        <f t="shared" si="1"/>
        <v>0.014772050094966774</v>
      </c>
      <c r="H9" s="23">
        <f t="shared" si="1"/>
        <v>0.10097279213522987</v>
      </c>
      <c r="I9" s="23">
        <f t="shared" si="1"/>
        <v>-0.0038111495845671198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-0.2880169721081719</v>
      </c>
      <c r="D10" s="23">
        <f t="shared" si="1"/>
        <v>-0.2702630319145771</v>
      </c>
      <c r="E10" s="23">
        <f t="shared" si="1"/>
        <v>-0.11366241551319946</v>
      </c>
      <c r="F10" s="23">
        <f t="shared" si="1"/>
        <v>-0.01712467799740754</v>
      </c>
      <c r="G10" s="23">
        <f t="shared" si="1"/>
        <v>0.018963357694983165</v>
      </c>
      <c r="H10" s="23">
        <f t="shared" si="1"/>
        <v>0.10462292385951508</v>
      </c>
      <c r="I10" s="23">
        <f t="shared" si="1"/>
        <v>-0.00497709536281538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-0.29995370474752847</v>
      </c>
      <c r="D11" s="23">
        <f t="shared" si="1"/>
        <v>-0.28844770450094404</v>
      </c>
      <c r="E11" s="23">
        <f t="shared" si="1"/>
        <v>-0.12332914296139758</v>
      </c>
      <c r="F11" s="23">
        <f t="shared" si="1"/>
        <v>0.0011129195442748793</v>
      </c>
      <c r="G11" s="23">
        <f t="shared" si="1"/>
        <v>0.05211392571511564</v>
      </c>
      <c r="H11" s="23">
        <f t="shared" si="1"/>
        <v>0.07200088305589876</v>
      </c>
      <c r="I11" s="23">
        <f t="shared" si="1"/>
        <v>-0.006100688377223933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-0.3086631693480206</v>
      </c>
      <c r="D12" s="23">
        <f t="shared" si="1"/>
        <v>-0.30569086388892874</v>
      </c>
      <c r="E12" s="23">
        <f t="shared" si="1"/>
        <v>-0.09498047111953163</v>
      </c>
      <c r="F12" s="23">
        <f t="shared" si="1"/>
        <v>0.013331904400468036</v>
      </c>
      <c r="G12" s="23">
        <f t="shared" si="1"/>
        <v>0.035133841097400094</v>
      </c>
      <c r="H12" s="23">
        <f t="shared" si="1"/>
        <v>0.056770007722284486</v>
      </c>
      <c r="I12" s="23">
        <f t="shared" si="1"/>
        <v>-0.007455102280738617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-0.29927919185385626</v>
      </c>
      <c r="D13" s="23">
        <f t="shared" si="1"/>
        <v>-0.2982875399847288</v>
      </c>
      <c r="E13" s="23">
        <f t="shared" si="1"/>
        <v>-0.1360557742263097</v>
      </c>
      <c r="F13" s="23">
        <f t="shared" si="1"/>
        <v>0.04331878927925271</v>
      </c>
      <c r="G13" s="23">
        <f t="shared" si="1"/>
        <v>0.03304995250783438</v>
      </c>
      <c r="H13" s="23">
        <f t="shared" si="1"/>
        <v>0.08171268886609112</v>
      </c>
      <c r="I13" s="23">
        <f t="shared" si="1"/>
        <v>-0.008597876666310164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-0.29131666540128115</v>
      </c>
      <c r="D14" s="23">
        <f t="shared" si="1"/>
        <v>-0.2863342681697405</v>
      </c>
      <c r="E14" s="23">
        <f t="shared" si="1"/>
        <v>-0.12379811787476394</v>
      </c>
      <c r="F14" s="23">
        <f t="shared" si="1"/>
        <v>0.026406016074914256</v>
      </c>
      <c r="G14" s="23">
        <f t="shared" si="1"/>
        <v>0.04637707966725331</v>
      </c>
      <c r="H14" s="23">
        <f t="shared" si="1"/>
        <v>0.06530358167524931</v>
      </c>
      <c r="I14" s="23">
        <f t="shared" si="1"/>
        <v>-0.009459127582907513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-0.2764363978261421</v>
      </c>
      <c r="D15" s="23">
        <f t="shared" si="1"/>
        <v>-0.2715496627315937</v>
      </c>
      <c r="E15" s="23">
        <f t="shared" si="1"/>
        <v>-0.13588833736561276</v>
      </c>
      <c r="F15" s="23">
        <f t="shared" si="1"/>
        <v>0.045543046808959646</v>
      </c>
      <c r="G15" s="23">
        <f t="shared" si="1"/>
        <v>0.047930966996630256</v>
      </c>
      <c r="H15" s="23">
        <f t="shared" si="1"/>
        <v>0.060007193727268086</v>
      </c>
      <c r="I15" s="23">
        <f t="shared" si="1"/>
        <v>-0.010254600487328758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-0.27802798006243806</v>
      </c>
      <c r="D16" s="23">
        <f t="shared" si="1"/>
        <v>-0.26993931752262046</v>
      </c>
      <c r="E16" s="23">
        <f t="shared" si="1"/>
        <v>-0.15573232507085438</v>
      </c>
      <c r="F16" s="23">
        <f t="shared" si="1"/>
        <v>0.04322561119847291</v>
      </c>
      <c r="G16" s="23">
        <f t="shared" si="1"/>
        <v>0.058014628754391555</v>
      </c>
      <c r="H16" s="23">
        <f t="shared" si="1"/>
        <v>0.07271146177912555</v>
      </c>
      <c r="I16" s="23">
        <f t="shared" si="1"/>
        <v>-0.01069908393946706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26157.492596914275</v>
      </c>
      <c r="D21" s="33">
        <v>74709.03863413581</v>
      </c>
      <c r="E21" s="33">
        <v>0.8006845611409863</v>
      </c>
      <c r="F21" s="33">
        <v>0.8950850661625709</v>
      </c>
      <c r="G21" s="33">
        <v>0.5654730090860502</v>
      </c>
      <c r="H21" s="33">
        <v>1.0171203480062865</v>
      </c>
      <c r="I21" s="33">
        <v>0.8494014040120038</v>
      </c>
    </row>
    <row r="22" spans="1:9" ht="12.75">
      <c r="A22" s="31"/>
      <c r="B22" s="17">
        <v>2011</v>
      </c>
      <c r="C22" s="33">
        <v>24735.97479023711</v>
      </c>
      <c r="D22" s="33">
        <v>70243.31155627596</v>
      </c>
      <c r="E22" s="33">
        <v>0.788467041991642</v>
      </c>
      <c r="F22" s="33">
        <v>0.8973172987974098</v>
      </c>
      <c r="G22" s="33">
        <v>0.5665618448637316</v>
      </c>
      <c r="H22" s="33">
        <v>1.036145625162916</v>
      </c>
      <c r="I22" s="33">
        <v>0.8478642930911198</v>
      </c>
    </row>
    <row r="23" spans="1:9" ht="12.75">
      <c r="A23" s="32"/>
      <c r="B23" s="17">
        <v>2010</v>
      </c>
      <c r="C23" s="33">
        <v>22789.2909748459</v>
      </c>
      <c r="D23" s="33">
        <v>65548.7650290896</v>
      </c>
      <c r="E23" s="33">
        <v>0.7681907561936092</v>
      </c>
      <c r="F23" s="33">
        <v>0.9012797074954296</v>
      </c>
      <c r="G23" s="33">
        <v>0.5593047034764826</v>
      </c>
      <c r="H23" s="33">
        <v>1.0612405228942567</v>
      </c>
      <c r="I23" s="33">
        <v>0.8460096823159343</v>
      </c>
    </row>
    <row r="24" spans="1:9" ht="12.75">
      <c r="A24" s="32"/>
      <c r="B24" s="17">
        <v>2009</v>
      </c>
      <c r="C24" s="33">
        <v>21929.796096981183</v>
      </c>
      <c r="D24" s="33">
        <v>60900.007631959554</v>
      </c>
      <c r="E24" s="33">
        <v>0.7918429482249707</v>
      </c>
      <c r="F24" s="33">
        <v>0.9024839006439742</v>
      </c>
      <c r="G24" s="33">
        <v>0.5574358974358974</v>
      </c>
      <c r="H24" s="33">
        <v>1.0694389449079897</v>
      </c>
      <c r="I24" s="33">
        <v>0.8452551036017953</v>
      </c>
    </row>
    <row r="25" spans="2:9" ht="12.75">
      <c r="B25" s="17">
        <v>2008</v>
      </c>
      <c r="C25" s="33">
        <v>20817.991407287893</v>
      </c>
      <c r="D25" s="33">
        <v>57414.81156099012</v>
      </c>
      <c r="E25" s="33">
        <v>0.7949867810450651</v>
      </c>
      <c r="F25" s="33">
        <v>0.912962962962963</v>
      </c>
      <c r="G25" s="33">
        <v>0.5524296675191815</v>
      </c>
      <c r="H25" s="33">
        <v>1.07284361177878</v>
      </c>
      <c r="I25" s="33">
        <v>0.8429239644893776</v>
      </c>
    </row>
    <row r="26" spans="2:9" ht="12.75">
      <c r="B26" s="17">
        <v>2007</v>
      </c>
      <c r="C26" s="33">
        <v>19021.213518707533</v>
      </c>
      <c r="D26" s="33">
        <v>54082.274926980775</v>
      </c>
      <c r="E26" s="33">
        <v>0.7838232870065429</v>
      </c>
      <c r="F26" s="33">
        <v>0.9050279329608939</v>
      </c>
      <c r="G26" s="33">
        <v>0.5649658074697528</v>
      </c>
      <c r="H26" s="33">
        <v>1.04468860201321</v>
      </c>
      <c r="I26" s="33">
        <v>0.8400286583083012</v>
      </c>
    </row>
    <row r="27" spans="2:9" ht="12.75">
      <c r="B27" s="17">
        <v>2006</v>
      </c>
      <c r="C27" s="33">
        <v>16918.526891529043</v>
      </c>
      <c r="D27" s="33">
        <v>49181.49602785543</v>
      </c>
      <c r="E27" s="33">
        <v>0.8168694861421842</v>
      </c>
      <c r="F27" s="33">
        <v>0.8730916030534351</v>
      </c>
      <c r="G27" s="33">
        <v>0.5589333333333333</v>
      </c>
      <c r="H27" s="33">
        <v>1.0325384531087118</v>
      </c>
      <c r="I27" s="33">
        <v>0.8357609609134163</v>
      </c>
    </row>
    <row r="28" spans="2:9" ht="12.75">
      <c r="B28" s="17">
        <v>2005</v>
      </c>
      <c r="C28" s="33">
        <v>15881.2742273736</v>
      </c>
      <c r="D28" s="33">
        <v>46609.87830946374</v>
      </c>
      <c r="E28" s="33">
        <v>0.7968387665232991</v>
      </c>
      <c r="F28" s="33">
        <v>0.858195211786372</v>
      </c>
      <c r="G28" s="33">
        <v>0.5671018276762402</v>
      </c>
      <c r="H28" s="33">
        <v>1.057793646830596</v>
      </c>
      <c r="I28" s="33">
        <v>0.8305940830726217</v>
      </c>
    </row>
    <row r="29" spans="1:9" ht="12.75">
      <c r="A29" s="32"/>
      <c r="B29" s="17">
        <v>2004</v>
      </c>
      <c r="C29" s="33">
        <v>15215.389656390666</v>
      </c>
      <c r="D29" s="33">
        <v>45318.77504581029</v>
      </c>
      <c r="E29" s="33">
        <v>0.8197177287868835</v>
      </c>
      <c r="F29" s="33">
        <v>0.8317843866171004</v>
      </c>
      <c r="G29" s="33">
        <v>0.5723404255319149</v>
      </c>
      <c r="H29" s="33">
        <v>1.0427690621512546</v>
      </c>
      <c r="I29" s="33">
        <v>0.8250632906758144</v>
      </c>
    </row>
    <row r="30" spans="2:9" ht="12.75">
      <c r="B30" s="17">
        <v>2003</v>
      </c>
      <c r="C30" s="33">
        <v>14118.928135262773</v>
      </c>
      <c r="D30" s="33">
        <v>41902.11109003002</v>
      </c>
      <c r="E30" s="33">
        <v>0.8221781989253663</v>
      </c>
      <c r="F30" s="33">
        <v>0.8400374181478016</v>
      </c>
      <c r="G30" s="33">
        <v>0.5738056897477187</v>
      </c>
      <c r="H30" s="33">
        <v>1.037860458742122</v>
      </c>
      <c r="I30" s="33">
        <v>0.8192141009468905</v>
      </c>
    </row>
    <row r="31" spans="2:9" ht="12.75">
      <c r="B31" s="17">
        <v>2002</v>
      </c>
      <c r="C31" s="33">
        <v>13506.193923327897</v>
      </c>
      <c r="D31" s="33">
        <v>40085.17872519409</v>
      </c>
      <c r="E31" s="33">
        <v>0.7976817500665031</v>
      </c>
      <c r="F31" s="33">
        <v>0.8352835283528353</v>
      </c>
      <c r="G31" s="33">
        <v>0.5862796833773087</v>
      </c>
      <c r="H31" s="33">
        <v>1.0607166526357268</v>
      </c>
      <c r="I31" s="33">
        <v>0.8131700069913773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A1:J1"/>
    <mergeCell ref="A2:J2"/>
    <mergeCell ref="B3:B4"/>
    <mergeCell ref="B18:B19"/>
    <mergeCell ref="B33:B3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J46"/>
  <sheetViews>
    <sheetView showGridLines="0" workbookViewId="0" topLeftCell="A16">
      <selection activeCell="H19" sqref="H1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0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0" customFormat="1" ht="21">
      <c r="A2" s="51" t="s">
        <v>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</row>
    <row r="4" spans="1:10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</row>
    <row r="5" spans="1:10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</row>
    <row r="6" spans="1:10" s="10" customFormat="1" ht="12.75">
      <c r="A6" s="1"/>
      <c r="B6" s="6">
        <v>2012</v>
      </c>
      <c r="C6" s="23">
        <f>(C21-C36)/C36</f>
        <v>-0.28266361846243804</v>
      </c>
      <c r="D6" s="23">
        <f aca="true" t="shared" si="0" ref="D6:I6">(D21-D36)/D36</f>
        <v>-0.21528147411326198</v>
      </c>
      <c r="E6" s="23">
        <f t="shared" si="0"/>
        <v>-0.03408051286875748</v>
      </c>
      <c r="F6" s="23">
        <f t="shared" si="0"/>
        <v>0.010930906444502541</v>
      </c>
      <c r="G6" s="23">
        <f t="shared" si="0"/>
        <v>-0.003503687337343247</v>
      </c>
      <c r="H6" s="23">
        <f t="shared" si="0"/>
        <v>-0.06456514194143813</v>
      </c>
      <c r="I6" s="23">
        <f t="shared" si="0"/>
        <v>0.004285759534994769</v>
      </c>
      <c r="J6" s="1"/>
    </row>
    <row r="7" spans="1:10" s="10" customFormat="1" ht="12.75">
      <c r="A7" s="1"/>
      <c r="B7" s="6">
        <v>2011</v>
      </c>
      <c r="C7" s="23">
        <f aca="true" t="shared" si="1" ref="C7:I16">(C22-C37)/C37</f>
        <v>-0.2687954532728381</v>
      </c>
      <c r="D7" s="23">
        <f t="shared" si="1"/>
        <v>-0.20256106841329624</v>
      </c>
      <c r="E7" s="23">
        <f t="shared" si="1"/>
        <v>-0.06382823467904182</v>
      </c>
      <c r="F7" s="23">
        <f t="shared" si="1"/>
        <v>0.0049268171255028945</v>
      </c>
      <c r="G7" s="23">
        <f t="shared" si="1"/>
        <v>-0.00870733369808747</v>
      </c>
      <c r="H7" s="23">
        <f t="shared" si="1"/>
        <v>-0.019405150560175752</v>
      </c>
      <c r="I7" s="23">
        <f t="shared" si="1"/>
        <v>0.002674507079806366</v>
      </c>
      <c r="J7" s="1"/>
    </row>
    <row r="8" spans="1:10" s="10" customFormat="1" ht="12.75">
      <c r="A8" s="1"/>
      <c r="B8" s="6">
        <v>2010</v>
      </c>
      <c r="C8" s="23">
        <f t="shared" si="1"/>
        <v>-0.2680227335396461</v>
      </c>
      <c r="D8" s="23">
        <f t="shared" si="1"/>
        <v>-0.19868574191789187</v>
      </c>
      <c r="E8" s="23">
        <f t="shared" si="1"/>
        <v>-0.06863323285933202</v>
      </c>
      <c r="F8" s="23">
        <f t="shared" si="1"/>
        <v>-0.004830719999372123</v>
      </c>
      <c r="G8" s="23">
        <f t="shared" si="1"/>
        <v>-0.017587255515945754</v>
      </c>
      <c r="H8" s="23">
        <f t="shared" si="1"/>
        <v>0.0021841272160173287</v>
      </c>
      <c r="I8" s="23">
        <f t="shared" si="1"/>
        <v>0.001003316048190765</v>
      </c>
      <c r="J8" s="1"/>
    </row>
    <row r="9" spans="1:10" s="10" customFormat="1" ht="12.75">
      <c r="A9" s="1"/>
      <c r="B9" s="6">
        <v>2009</v>
      </c>
      <c r="C9" s="23">
        <f t="shared" si="1"/>
        <v>-0.26246469971319547</v>
      </c>
      <c r="D9" s="23">
        <f t="shared" si="1"/>
        <v>-0.21518257291797765</v>
      </c>
      <c r="E9" s="23">
        <f t="shared" si="1"/>
        <v>-0.06290347361551883</v>
      </c>
      <c r="F9" s="23">
        <f t="shared" si="1"/>
        <v>0.01155461515419969</v>
      </c>
      <c r="G9" s="23">
        <f t="shared" si="1"/>
        <v>0.0001118112711477848</v>
      </c>
      <c r="H9" s="23">
        <f t="shared" si="1"/>
        <v>-0.009829141335867164</v>
      </c>
      <c r="I9" s="23">
        <f t="shared" si="1"/>
        <v>0.001110030182030057</v>
      </c>
      <c r="J9" s="1"/>
    </row>
    <row r="10" spans="1:10" s="10" customFormat="1" ht="12.75">
      <c r="A10" s="1"/>
      <c r="B10" s="6">
        <v>2008</v>
      </c>
      <c r="C10" s="23">
        <f t="shared" si="1"/>
        <v>-0.2703928525372604</v>
      </c>
      <c r="D10" s="23">
        <f t="shared" si="1"/>
        <v>-0.22712461374428666</v>
      </c>
      <c r="E10" s="23">
        <f t="shared" si="1"/>
        <v>-0.06231455992093537</v>
      </c>
      <c r="F10" s="23">
        <f t="shared" si="1"/>
        <v>0.007644036927744583</v>
      </c>
      <c r="G10" s="23">
        <f t="shared" si="1"/>
        <v>0.007650278577913567</v>
      </c>
      <c r="H10" s="23">
        <f t="shared" si="1"/>
        <v>-0.007775690927390609</v>
      </c>
      <c r="I10" s="23">
        <f t="shared" si="1"/>
        <v>-0.00070066265848537</v>
      </c>
      <c r="J10" s="1"/>
    </row>
    <row r="11" spans="1:10" s="10" customFormat="1" ht="12.75">
      <c r="A11" s="1"/>
      <c r="B11" s="6">
        <v>2007</v>
      </c>
      <c r="C11" s="23">
        <f t="shared" si="1"/>
        <v>-0.25628429986717133</v>
      </c>
      <c r="D11" s="23">
        <f t="shared" si="1"/>
        <v>-0.2091134992353707</v>
      </c>
      <c r="E11" s="23">
        <f t="shared" si="1"/>
        <v>-0.01227663540988281</v>
      </c>
      <c r="F11" s="23">
        <f t="shared" si="1"/>
        <v>0.010463304762960942</v>
      </c>
      <c r="G11" s="23">
        <f t="shared" si="1"/>
        <v>0.011523318856899847</v>
      </c>
      <c r="H11" s="23">
        <f t="shared" si="1"/>
        <v>-0.06554870558938973</v>
      </c>
      <c r="I11" s="23">
        <f t="shared" si="1"/>
        <v>-0.003208458428374646</v>
      </c>
      <c r="J11" s="1"/>
    </row>
    <row r="12" spans="1:10" s="10" customFormat="1" ht="12.75">
      <c r="A12" s="1"/>
      <c r="B12" s="6">
        <v>2006</v>
      </c>
      <c r="C12" s="23">
        <f t="shared" si="1"/>
        <v>-0.27150266275499496</v>
      </c>
      <c r="D12" s="23">
        <f t="shared" si="1"/>
        <v>-0.227520193693155</v>
      </c>
      <c r="E12" s="23">
        <f t="shared" si="1"/>
        <v>0.025547699756802163</v>
      </c>
      <c r="F12" s="23">
        <f t="shared" si="1"/>
        <v>0.030850436643659832</v>
      </c>
      <c r="G12" s="23">
        <f t="shared" si="1"/>
        <v>-0.0013208958878122372</v>
      </c>
      <c r="H12" s="23">
        <f t="shared" si="1"/>
        <v>-0.10194058700303692</v>
      </c>
      <c r="I12" s="23">
        <f t="shared" si="1"/>
        <v>-0.005377505268475084</v>
      </c>
      <c r="J12" s="1"/>
    </row>
    <row r="13" spans="1:10" s="10" customFormat="1" ht="12.75">
      <c r="A13" s="1"/>
      <c r="B13" s="6">
        <v>2005</v>
      </c>
      <c r="C13" s="23">
        <f t="shared" si="1"/>
        <v>-0.2592861611671317</v>
      </c>
      <c r="D13" s="23">
        <f t="shared" si="1"/>
        <v>-0.2199831986256437</v>
      </c>
      <c r="E13" s="23">
        <f t="shared" si="1"/>
        <v>-0.01987035699145818</v>
      </c>
      <c r="F13" s="23">
        <f t="shared" si="1"/>
        <v>0.043426041088692635</v>
      </c>
      <c r="G13" s="23">
        <f t="shared" si="1"/>
        <v>0.01970597877023366</v>
      </c>
      <c r="H13" s="23">
        <f t="shared" si="1"/>
        <v>-0.08250872196880252</v>
      </c>
      <c r="I13" s="23">
        <f t="shared" si="1"/>
        <v>-0.007513985405641279</v>
      </c>
      <c r="J13" s="1"/>
    </row>
    <row r="14" spans="1:10" s="10" customFormat="1" ht="15" customHeight="1">
      <c r="A14" s="1"/>
      <c r="B14" s="6">
        <v>2004</v>
      </c>
      <c r="C14" s="23">
        <f t="shared" si="1"/>
        <v>-0.26162053654804307</v>
      </c>
      <c r="D14" s="23">
        <f t="shared" si="1"/>
        <v>-0.22690072714330303</v>
      </c>
      <c r="E14" s="23">
        <f t="shared" si="1"/>
        <v>-0.016493387234543463</v>
      </c>
      <c r="F14" s="23">
        <f t="shared" si="1"/>
        <v>0.04356698319805739</v>
      </c>
      <c r="G14" s="23">
        <f t="shared" si="1"/>
        <v>0.021604701142554188</v>
      </c>
      <c r="H14" s="23">
        <f t="shared" si="1"/>
        <v>-0.08049680308650034</v>
      </c>
      <c r="I14" s="23">
        <f t="shared" si="1"/>
        <v>-0.009371989982492562</v>
      </c>
      <c r="J14" s="1"/>
    </row>
    <row r="15" spans="1:10" s="10" customFormat="1" ht="12.75">
      <c r="A15" s="1"/>
      <c r="B15" s="6">
        <v>2003</v>
      </c>
      <c r="C15" s="23">
        <f t="shared" si="1"/>
        <v>-0.24624185956649286</v>
      </c>
      <c r="D15" s="23">
        <f t="shared" si="1"/>
        <v>-0.21607796128163242</v>
      </c>
      <c r="E15" s="23">
        <f t="shared" si="1"/>
        <v>-0.03475501144480437</v>
      </c>
      <c r="F15" s="23">
        <f t="shared" si="1"/>
        <v>0.02246707610556403</v>
      </c>
      <c r="G15" s="23">
        <f t="shared" si="1"/>
        <v>0.015467331480233448</v>
      </c>
      <c r="H15" s="23">
        <f t="shared" si="1"/>
        <v>-0.029626977019076406</v>
      </c>
      <c r="I15" s="23">
        <f t="shared" si="1"/>
        <v>-0.011293059614752732</v>
      </c>
      <c r="J15" s="1"/>
    </row>
    <row r="16" spans="1:10" s="10" customFormat="1" ht="12.75">
      <c r="A16" s="1"/>
      <c r="B16" s="6">
        <v>2002</v>
      </c>
      <c r="C16" s="23">
        <f t="shared" si="1"/>
        <v>-0.2384795718995158</v>
      </c>
      <c r="D16" s="23">
        <f t="shared" si="1"/>
        <v>-0.20468805313297417</v>
      </c>
      <c r="E16" s="23">
        <f t="shared" si="1"/>
        <v>-0.06918194681679084</v>
      </c>
      <c r="F16" s="23">
        <f t="shared" si="1"/>
        <v>0.03616418624400049</v>
      </c>
      <c r="G16" s="23">
        <f t="shared" si="1"/>
        <v>0.02795061430608463</v>
      </c>
      <c r="H16" s="23">
        <f t="shared" si="1"/>
        <v>-0.021209720007922164</v>
      </c>
      <c r="I16" s="23">
        <f t="shared" si="1"/>
        <v>-0.013291707335660067</v>
      </c>
      <c r="J16" s="1"/>
    </row>
    <row r="17" spans="1:10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26655.765877749876</v>
      </c>
      <c r="D21" s="33">
        <v>80843.14978240438</v>
      </c>
      <c r="E21" s="33">
        <v>0.8610772913115892</v>
      </c>
      <c r="F21" s="33">
        <v>0.9089108910891089</v>
      </c>
      <c r="G21" s="33">
        <v>0.5567805953693495</v>
      </c>
      <c r="H21" s="33">
        <v>0.8868386110171365</v>
      </c>
      <c r="I21" s="33">
        <v>0.8532097539814297</v>
      </c>
    </row>
    <row r="22" spans="1:9" ht="12.75">
      <c r="A22" s="31"/>
      <c r="B22" s="17">
        <v>2011</v>
      </c>
      <c r="C22" s="33">
        <v>25910.463270889988</v>
      </c>
      <c r="D22" s="33">
        <v>78091.52595567651</v>
      </c>
      <c r="E22" s="33">
        <v>0.8389076554164372</v>
      </c>
      <c r="F22" s="33">
        <v>0.9082217973231358</v>
      </c>
      <c r="G22" s="33">
        <v>0.5505263157894736</v>
      </c>
      <c r="H22" s="33">
        <v>0.9292125852552547</v>
      </c>
      <c r="I22" s="33">
        <v>0.8512792031853933</v>
      </c>
    </row>
    <row r="23" spans="1:9" ht="12.75">
      <c r="A23" s="32"/>
      <c r="B23" s="17">
        <v>2010</v>
      </c>
      <c r="C23" s="33">
        <v>24049.231873749428</v>
      </c>
      <c r="D23" s="33">
        <v>73329.7920317756</v>
      </c>
      <c r="E23" s="33">
        <v>0.8326639151451487</v>
      </c>
      <c r="F23" s="33">
        <v>0.8994307400379506</v>
      </c>
      <c r="G23" s="33">
        <v>0.5432989690721649</v>
      </c>
      <c r="H23" s="33">
        <v>0.9495170188689588</v>
      </c>
      <c r="I23" s="33">
        <v>0.8488709109159681</v>
      </c>
    </row>
    <row r="24" spans="1:9" ht="12.75">
      <c r="A24" s="32"/>
      <c r="B24" s="17">
        <v>2009</v>
      </c>
      <c r="C24" s="33">
        <v>23376.71288719887</v>
      </c>
      <c r="D24" s="33">
        <v>67523.14810230056</v>
      </c>
      <c r="E24" s="33">
        <v>0.8304201184489926</v>
      </c>
      <c r="F24" s="33">
        <v>0.9288389513108615</v>
      </c>
      <c r="G24" s="33">
        <v>0.5493827160493827</v>
      </c>
      <c r="H24" s="33">
        <v>0.9618105787289455</v>
      </c>
      <c r="I24" s="33">
        <v>0.8494306696219566</v>
      </c>
    </row>
    <row r="25" spans="2:9" ht="12.75">
      <c r="B25" s="17">
        <v>2008</v>
      </c>
      <c r="C25" s="33">
        <v>21333.310952017255</v>
      </c>
      <c r="D25" s="33">
        <v>60808.889507711996</v>
      </c>
      <c r="E25" s="33">
        <v>0.8410424455518305</v>
      </c>
      <c r="F25" s="33">
        <v>0.935969868173258</v>
      </c>
      <c r="G25" s="33">
        <v>0.5462962962962963</v>
      </c>
      <c r="H25" s="33">
        <v>0.9636786349868882</v>
      </c>
      <c r="I25" s="33">
        <v>0.8465467028124921</v>
      </c>
    </row>
    <row r="26" spans="2:9" ht="12.75">
      <c r="B26" s="17">
        <v>2007</v>
      </c>
      <c r="C26" s="33">
        <v>20207.770865125014</v>
      </c>
      <c r="D26" s="33">
        <v>60112.15400603991</v>
      </c>
      <c r="E26" s="33">
        <v>0.8831143046107865</v>
      </c>
      <c r="F26" s="33">
        <v>0.9134808853118712</v>
      </c>
      <c r="G26" s="33">
        <v>0.5431693989071038</v>
      </c>
      <c r="H26" s="33">
        <v>0.9106434815841016</v>
      </c>
      <c r="I26" s="33">
        <v>0.8424731272952896</v>
      </c>
    </row>
    <row r="27" spans="2:9" ht="12.75">
      <c r="B27" s="17">
        <v>2006</v>
      </c>
      <c r="C27" s="33">
        <v>17827.92590257846</v>
      </c>
      <c r="D27" s="33">
        <v>54718.72765246308</v>
      </c>
      <c r="E27" s="33">
        <v>0.9256580612696187</v>
      </c>
      <c r="F27" s="33">
        <v>0.8881856540084389</v>
      </c>
      <c r="G27" s="33">
        <v>0.5392491467576792</v>
      </c>
      <c r="H27" s="33">
        <v>0.8774670650373797</v>
      </c>
      <c r="I27" s="33">
        <v>0.8375103774681235</v>
      </c>
    </row>
    <row r="28" spans="2:9" ht="12.75">
      <c r="B28" s="17">
        <v>2005</v>
      </c>
      <c r="C28" s="33">
        <v>16787.68414147333</v>
      </c>
      <c r="D28" s="33">
        <v>51811.09109934385</v>
      </c>
      <c r="E28" s="33">
        <v>0.9039996708912919</v>
      </c>
      <c r="F28" s="33">
        <v>0.8582834331337326</v>
      </c>
      <c r="G28" s="33">
        <v>0.5597765363128492</v>
      </c>
      <c r="H28" s="33">
        <v>0.8972035318742833</v>
      </c>
      <c r="I28" s="33">
        <v>0.8315021643109173</v>
      </c>
    </row>
    <row r="29" spans="1:9" ht="12.75">
      <c r="A29" s="32"/>
      <c r="B29" s="17">
        <v>2004</v>
      </c>
      <c r="C29" s="33">
        <v>15852.963802316151</v>
      </c>
      <c r="D29" s="33">
        <v>49092.888269721785</v>
      </c>
      <c r="E29" s="33">
        <v>0.9201050845811247</v>
      </c>
      <c r="F29" s="33">
        <v>0.845691382765531</v>
      </c>
      <c r="G29" s="33">
        <v>0.5587905935050392</v>
      </c>
      <c r="H29" s="33">
        <v>0.9000528138493232</v>
      </c>
      <c r="I29" s="33">
        <v>0.8251358712601617</v>
      </c>
    </row>
    <row r="30" spans="2:9" ht="12.75">
      <c r="B30" s="17">
        <v>2003</v>
      </c>
      <c r="C30" s="33">
        <v>14708.115477584333</v>
      </c>
      <c r="D30" s="33">
        <v>45092.968829523124</v>
      </c>
      <c r="E30" s="33">
        <v>0.9184037440168501</v>
      </c>
      <c r="F30" s="33">
        <v>0.8214971209213052</v>
      </c>
      <c r="G30" s="33">
        <v>0.5560298826040555</v>
      </c>
      <c r="H30" s="33">
        <v>0.9500990151214799</v>
      </c>
      <c r="I30" s="33">
        <v>0.8183545664030961</v>
      </c>
    </row>
    <row r="31" spans="2:9" ht="12.75">
      <c r="B31" s="17">
        <v>2002</v>
      </c>
      <c r="C31" s="33">
        <v>14246.040420500387</v>
      </c>
      <c r="D31" s="33">
        <v>43667.90637767921</v>
      </c>
      <c r="E31" s="33">
        <v>0.8794563569178353</v>
      </c>
      <c r="F31" s="33">
        <v>0.8296296296296296</v>
      </c>
      <c r="G31" s="33">
        <v>0.569620253164557</v>
      </c>
      <c r="H31" s="33">
        <v>0.9678456755777212</v>
      </c>
      <c r="I31" s="33">
        <v>0.8110389631896557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J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0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0" customFormat="1" ht="21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</row>
    <row r="4" spans="1:10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</row>
    <row r="5" spans="1:10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</row>
    <row r="6" spans="1:10" s="10" customFormat="1" ht="12.75">
      <c r="A6" s="1"/>
      <c r="B6" s="6">
        <v>2012</v>
      </c>
      <c r="C6" s="23">
        <f>(C21-C36)/C36</f>
        <v>-0.24893613732800415</v>
      </c>
      <c r="D6" s="23">
        <f aca="true" t="shared" si="0" ref="D6:I6">(D21-D36)/D36</f>
        <v>-0.23384967300125148</v>
      </c>
      <c r="E6" s="23">
        <f t="shared" si="0"/>
        <v>-0.1347222610179104</v>
      </c>
      <c r="F6" s="23">
        <f t="shared" si="0"/>
        <v>-0.03484303389494998</v>
      </c>
      <c r="G6" s="23">
        <f t="shared" si="0"/>
        <v>0.02423437514097954</v>
      </c>
      <c r="H6" s="23">
        <f t="shared" si="0"/>
        <v>0.13439069063279263</v>
      </c>
      <c r="I6" s="23">
        <f t="shared" si="0"/>
        <v>0.01029311556222646</v>
      </c>
      <c r="J6" s="1"/>
    </row>
    <row r="7" spans="1:10" s="10" customFormat="1" ht="12.75">
      <c r="A7" s="1"/>
      <c r="B7" s="6">
        <v>2011</v>
      </c>
      <c r="C7" s="23">
        <f aca="true" t="shared" si="1" ref="C7:I16">(C22-C37)/C37</f>
        <v>-0.23619647132681063</v>
      </c>
      <c r="D7" s="23">
        <f t="shared" si="1"/>
        <v>-0.22611956466791133</v>
      </c>
      <c r="E7" s="23">
        <f t="shared" si="1"/>
        <v>-0.15243152687736222</v>
      </c>
      <c r="F7" s="23">
        <f t="shared" si="1"/>
        <v>-0.0362422213902687</v>
      </c>
      <c r="G7" s="23">
        <f t="shared" si="1"/>
        <v>0.026803948550011378</v>
      </c>
      <c r="H7" s="23">
        <f t="shared" si="1"/>
        <v>0.16597559379046872</v>
      </c>
      <c r="I7" s="23">
        <f t="shared" si="1"/>
        <v>0.009225262207076475</v>
      </c>
      <c r="J7" s="1"/>
    </row>
    <row r="8" spans="1:10" s="10" customFormat="1" ht="12.75">
      <c r="A8" s="1"/>
      <c r="B8" s="6">
        <v>2010</v>
      </c>
      <c r="C8" s="23">
        <f t="shared" si="1"/>
        <v>-0.22483741956257677</v>
      </c>
      <c r="D8" s="23">
        <f t="shared" si="1"/>
        <v>-0.21080842569123992</v>
      </c>
      <c r="E8" s="23">
        <f t="shared" si="1"/>
        <v>-0.16930222986651772</v>
      </c>
      <c r="F8" s="23">
        <f t="shared" si="1"/>
        <v>-0.024856612653216068</v>
      </c>
      <c r="G8" s="23">
        <f t="shared" si="1"/>
        <v>0.023334204000091764</v>
      </c>
      <c r="H8" s="23">
        <f t="shared" si="1"/>
        <v>0.17548087382573946</v>
      </c>
      <c r="I8" s="23">
        <f t="shared" si="1"/>
        <v>0.008012175141119312</v>
      </c>
      <c r="J8" s="1"/>
    </row>
    <row r="9" spans="1:10" s="10" customFormat="1" ht="12.75">
      <c r="A9" s="1"/>
      <c r="B9" s="6">
        <v>2009</v>
      </c>
      <c r="C9" s="23">
        <f t="shared" si="1"/>
        <v>-0.206480677508491</v>
      </c>
      <c r="D9" s="23">
        <f t="shared" si="1"/>
        <v>-0.21293550351515572</v>
      </c>
      <c r="E9" s="23">
        <f t="shared" si="1"/>
        <v>-0.08688298121257317</v>
      </c>
      <c r="F9" s="23">
        <f t="shared" si="1"/>
        <v>-0.02917774643929503</v>
      </c>
      <c r="G9" s="23">
        <f t="shared" si="1"/>
        <v>0.019315127949010687</v>
      </c>
      <c r="H9" s="23">
        <f t="shared" si="1"/>
        <v>0.10850531246500596</v>
      </c>
      <c r="I9" s="23">
        <f t="shared" si="1"/>
        <v>0.006548660981909356</v>
      </c>
      <c r="J9" s="1"/>
    </row>
    <row r="10" spans="1:10" s="10" customFormat="1" ht="12.75">
      <c r="A10" s="1"/>
      <c r="B10" s="6">
        <v>2008</v>
      </c>
      <c r="C10" s="23">
        <f t="shared" si="1"/>
        <v>-0.17494061126665067</v>
      </c>
      <c r="D10" s="23">
        <f t="shared" si="1"/>
        <v>-0.19091106275912892</v>
      </c>
      <c r="E10" s="23">
        <f t="shared" si="1"/>
        <v>-0.09007201875527382</v>
      </c>
      <c r="F10" s="23">
        <f t="shared" si="1"/>
        <v>-0.016603922413299842</v>
      </c>
      <c r="G10" s="23">
        <f t="shared" si="1"/>
        <v>0.04318138654009549</v>
      </c>
      <c r="H10" s="23">
        <f t="shared" si="1"/>
        <v>0.0865525548066027</v>
      </c>
      <c r="I10" s="23">
        <f t="shared" si="1"/>
        <v>0.005409278962770847</v>
      </c>
      <c r="J10" s="1"/>
    </row>
    <row r="11" spans="1:10" s="10" customFormat="1" ht="12.75">
      <c r="A11" s="1"/>
      <c r="B11" s="6">
        <v>2007</v>
      </c>
      <c r="C11" s="23">
        <f t="shared" si="1"/>
        <v>-0.2035416448159355</v>
      </c>
      <c r="D11" s="23">
        <f t="shared" si="1"/>
        <v>-0.21659659453544947</v>
      </c>
      <c r="E11" s="23">
        <f t="shared" si="1"/>
        <v>-0.10601784424728916</v>
      </c>
      <c r="F11" s="23">
        <f t="shared" si="1"/>
        <v>-0.024958316380665244</v>
      </c>
      <c r="G11" s="23">
        <f t="shared" si="1"/>
        <v>0.04821890209378376</v>
      </c>
      <c r="H11" s="23">
        <f t="shared" si="1"/>
        <v>0.10817854407733497</v>
      </c>
      <c r="I11" s="23">
        <f t="shared" si="1"/>
        <v>0.00406969793024458</v>
      </c>
      <c r="J11" s="1"/>
    </row>
    <row r="12" spans="1:10" s="10" customFormat="1" ht="12.75">
      <c r="A12" s="1"/>
      <c r="B12" s="6">
        <v>2006</v>
      </c>
      <c r="C12" s="23">
        <f t="shared" si="1"/>
        <v>-0.21849756523075586</v>
      </c>
      <c r="D12" s="23">
        <f t="shared" si="1"/>
        <v>-0.2364197963073651</v>
      </c>
      <c r="E12" s="23">
        <f t="shared" si="1"/>
        <v>-0.074959680077227</v>
      </c>
      <c r="F12" s="23">
        <f t="shared" si="1"/>
        <v>-0.018629131377822856</v>
      </c>
      <c r="G12" s="23">
        <f t="shared" si="1"/>
        <v>0.017240563712116394</v>
      </c>
      <c r="H12" s="23">
        <f t="shared" si="1"/>
        <v>0.10521707207634538</v>
      </c>
      <c r="I12" s="23">
        <f t="shared" si="1"/>
        <v>0.0027913874987480795</v>
      </c>
      <c r="J12" s="1"/>
    </row>
    <row r="13" spans="1:10" s="10" customFormat="1" ht="12.75">
      <c r="A13" s="1"/>
      <c r="B13" s="6">
        <v>2005</v>
      </c>
      <c r="C13" s="23">
        <f t="shared" si="1"/>
        <v>-0.2328228460556824</v>
      </c>
      <c r="D13" s="23">
        <f t="shared" si="1"/>
        <v>-0.24942066326534107</v>
      </c>
      <c r="E13" s="23">
        <f t="shared" si="1"/>
        <v>-0.043516153344969596</v>
      </c>
      <c r="F13" s="23">
        <f t="shared" si="1"/>
        <v>-0.01502067851563002</v>
      </c>
      <c r="G13" s="23">
        <f t="shared" si="1"/>
        <v>-0.009399577987826424</v>
      </c>
      <c r="H13" s="23">
        <f t="shared" si="1"/>
        <v>0.09361868998472543</v>
      </c>
      <c r="I13" s="23">
        <f t="shared" si="1"/>
        <v>0.001451385418726781</v>
      </c>
      <c r="J13" s="1"/>
    </row>
    <row r="14" spans="1:10" s="10" customFormat="1" ht="15" customHeight="1">
      <c r="A14" s="1"/>
      <c r="B14" s="6">
        <v>2004</v>
      </c>
      <c r="C14" s="23">
        <f t="shared" si="1"/>
        <v>-0.2079344096735563</v>
      </c>
      <c r="D14" s="23">
        <f t="shared" si="1"/>
        <v>-0.2249121970414853</v>
      </c>
      <c r="E14" s="23">
        <f t="shared" si="1"/>
        <v>-0.010531368185809154</v>
      </c>
      <c r="F14" s="23">
        <f t="shared" si="1"/>
        <v>-0.020553142585931564</v>
      </c>
      <c r="G14" s="23">
        <f t="shared" si="1"/>
        <v>-0.0357572292349673</v>
      </c>
      <c r="H14" s="23">
        <f t="shared" si="1"/>
        <v>0.09284289053591083</v>
      </c>
      <c r="I14" s="23">
        <f t="shared" si="1"/>
        <v>0.0006523352494982863</v>
      </c>
      <c r="J14" s="1"/>
    </row>
    <row r="15" spans="1:10" s="10" customFormat="1" ht="12.75">
      <c r="A15" s="1"/>
      <c r="B15" s="6">
        <v>2003</v>
      </c>
      <c r="C15" s="23">
        <f t="shared" si="1"/>
        <v>-0.19950031745662988</v>
      </c>
      <c r="D15" s="23">
        <f t="shared" si="1"/>
        <v>-0.21776111124199357</v>
      </c>
      <c r="E15" s="23">
        <f t="shared" si="1"/>
        <v>-0.022323768788774127</v>
      </c>
      <c r="F15" s="23">
        <f t="shared" si="1"/>
        <v>0.004884144577174981</v>
      </c>
      <c r="G15" s="23">
        <f t="shared" si="1"/>
        <v>-0.055207697686098484</v>
      </c>
      <c r="H15" s="23">
        <f t="shared" si="1"/>
        <v>0.10253984550735977</v>
      </c>
      <c r="I15" s="23">
        <f t="shared" si="1"/>
        <v>-4.588865239241612E-05</v>
      </c>
      <c r="J15" s="1"/>
    </row>
    <row r="16" spans="1:10" s="10" customFormat="1" ht="12.75">
      <c r="A16" s="1"/>
      <c r="B16" s="6">
        <v>2002</v>
      </c>
      <c r="C16" s="23">
        <f t="shared" si="1"/>
        <v>-0.20833552344013678</v>
      </c>
      <c r="D16" s="23">
        <f t="shared" si="1"/>
        <v>-0.2233379246251529</v>
      </c>
      <c r="E16" s="23">
        <f t="shared" si="1"/>
        <v>-0.025896916598753563</v>
      </c>
      <c r="F16" s="23">
        <f t="shared" si="1"/>
        <v>0.01282839900049887</v>
      </c>
      <c r="G16" s="23">
        <f t="shared" si="1"/>
        <v>-0.0643262938053129</v>
      </c>
      <c r="H16" s="23">
        <f t="shared" si="1"/>
        <v>0.10454594634486704</v>
      </c>
      <c r="I16" s="23">
        <f t="shared" si="1"/>
        <v>-0.0003221738254141731</v>
      </c>
      <c r="J16" s="1"/>
    </row>
    <row r="17" spans="1:10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27909.057727856074</v>
      </c>
      <c r="D21" s="33">
        <v>78930.21968789063</v>
      </c>
      <c r="E21" s="33">
        <v>0.7713593334034049</v>
      </c>
      <c r="F21" s="33">
        <v>0.8677563150074294</v>
      </c>
      <c r="G21" s="33">
        <v>0.5722789115646258</v>
      </c>
      <c r="H21" s="33">
        <v>1.0754586017026266</v>
      </c>
      <c r="I21" s="33">
        <v>0.858313415672746</v>
      </c>
    </row>
    <row r="22" spans="1:9" ht="12.75">
      <c r="A22" s="31"/>
      <c r="B22" s="17">
        <v>2011</v>
      </c>
      <c r="C22" s="33">
        <v>27065.61845716664</v>
      </c>
      <c r="D22" s="33">
        <v>75784.49171283687</v>
      </c>
      <c r="E22" s="33">
        <v>0.7595098537803378</v>
      </c>
      <c r="F22" s="33">
        <v>0.8710144927536232</v>
      </c>
      <c r="G22" s="33">
        <v>0.5702479338842975</v>
      </c>
      <c r="H22" s="33">
        <v>1.1048795498665926</v>
      </c>
      <c r="I22" s="33">
        <v>0.8568408501262796</v>
      </c>
    </row>
    <row r="23" spans="1:9" ht="12.75">
      <c r="A23" s="32"/>
      <c r="B23" s="17">
        <v>2010</v>
      </c>
      <c r="C23" s="33">
        <v>25468.092372515293</v>
      </c>
      <c r="D23" s="33">
        <v>72220.42217968506</v>
      </c>
      <c r="E23" s="33">
        <v>0.7426634511613631</v>
      </c>
      <c r="F23" s="33">
        <v>0.8813314037626628</v>
      </c>
      <c r="G23" s="33">
        <v>0.5659295659295659</v>
      </c>
      <c r="H23" s="33">
        <v>1.1137066181172064</v>
      </c>
      <c r="I23" s="33">
        <v>0.8548145641559834</v>
      </c>
    </row>
    <row r="24" spans="1:9" ht="12.75">
      <c r="A24" s="32"/>
      <c r="B24" s="17">
        <v>2009</v>
      </c>
      <c r="C24" s="33">
        <v>25151.166818883255</v>
      </c>
      <c r="D24" s="33">
        <v>67716.47867173889</v>
      </c>
      <c r="E24" s="33">
        <v>0.8091703699135634</v>
      </c>
      <c r="F24" s="33">
        <v>0.8914373088685015</v>
      </c>
      <c r="G24" s="33">
        <v>0.559931506849315</v>
      </c>
      <c r="H24" s="33">
        <v>1.0767557202647637</v>
      </c>
      <c r="I24" s="33">
        <v>0.8540452870594905</v>
      </c>
    </row>
    <row r="25" spans="2:9" ht="12.75">
      <c r="B25" s="17">
        <v>2008</v>
      </c>
      <c r="C25" s="33">
        <v>24124.281889150083</v>
      </c>
      <c r="D25" s="33">
        <v>63658.12737930047</v>
      </c>
      <c r="E25" s="33">
        <v>0.8161458223746936</v>
      </c>
      <c r="F25" s="33">
        <v>0.9134466769706336</v>
      </c>
      <c r="G25" s="33">
        <v>0.5655594405594405</v>
      </c>
      <c r="H25" s="33">
        <v>1.0552931159650905</v>
      </c>
      <c r="I25" s="33">
        <v>0.8517226803605324</v>
      </c>
    </row>
    <row r="26" spans="2:9" ht="12.75">
      <c r="B26" s="17">
        <v>2007</v>
      </c>
      <c r="C26" s="33">
        <v>21640.860805142882</v>
      </c>
      <c r="D26" s="33">
        <v>59543.393537015196</v>
      </c>
      <c r="E26" s="33">
        <v>0.7993011587203133</v>
      </c>
      <c r="F26" s="33">
        <v>0.8814589665653495</v>
      </c>
      <c r="G26" s="33">
        <v>0.562874251497006</v>
      </c>
      <c r="H26" s="33">
        <v>1.0799445339009277</v>
      </c>
      <c r="I26" s="33">
        <v>0.8486245149151347</v>
      </c>
    </row>
    <row r="27" spans="2:9" ht="12.75">
      <c r="B27" s="17">
        <v>2006</v>
      </c>
      <c r="C27" s="33">
        <v>19125.07676752839</v>
      </c>
      <c r="D27" s="33">
        <v>54088.32291218865</v>
      </c>
      <c r="E27" s="33">
        <v>0.8349402269041192</v>
      </c>
      <c r="F27" s="33">
        <v>0.8455538221528861</v>
      </c>
      <c r="G27" s="33">
        <v>0.5492716366752356</v>
      </c>
      <c r="H27" s="33">
        <v>1.0798746346054016</v>
      </c>
      <c r="I27" s="33">
        <v>0.8443888992200576</v>
      </c>
    </row>
    <row r="28" spans="2:9" ht="12.75">
      <c r="B28" s="17">
        <v>2005</v>
      </c>
      <c r="C28" s="33">
        <v>17387.45392048448</v>
      </c>
      <c r="D28" s="33">
        <v>49855.7650608614</v>
      </c>
      <c r="E28" s="33">
        <v>0.8821905232198439</v>
      </c>
      <c r="F28" s="33">
        <v>0.810207336523126</v>
      </c>
      <c r="G28" s="33">
        <v>0.5437987857762359</v>
      </c>
      <c r="H28" s="33">
        <v>1.0694363801294455</v>
      </c>
      <c r="I28" s="33">
        <v>0.8390133283320635</v>
      </c>
    </row>
    <row r="29" spans="1:9" ht="12.75">
      <c r="A29" s="32"/>
      <c r="B29" s="17">
        <v>2004</v>
      </c>
      <c r="C29" s="33">
        <v>17005.601799652824</v>
      </c>
      <c r="D29" s="33">
        <v>49219.16272054204</v>
      </c>
      <c r="E29" s="33">
        <v>0.925682763439516</v>
      </c>
      <c r="F29" s="33">
        <v>0.7937293729372937</v>
      </c>
      <c r="G29" s="33">
        <v>0.5274151436031331</v>
      </c>
      <c r="H29" s="33">
        <v>1.0697258280599606</v>
      </c>
      <c r="I29" s="33">
        <v>0.8334855547442254</v>
      </c>
    </row>
    <row r="30" spans="2:9" ht="12.75">
      <c r="B30" s="17">
        <v>2003</v>
      </c>
      <c r="C30" s="33">
        <v>15620.18522791147</v>
      </c>
      <c r="D30" s="33">
        <v>44996.15023666654</v>
      </c>
      <c r="E30" s="33">
        <v>0.9302317254448286</v>
      </c>
      <c r="F30" s="33">
        <v>0.8073701842546064</v>
      </c>
      <c r="G30" s="33">
        <v>0.5173310225303293</v>
      </c>
      <c r="H30" s="33">
        <v>1.079504475640523</v>
      </c>
      <c r="I30" s="33">
        <v>0.8276638706470589</v>
      </c>
    </row>
    <row r="31" spans="2:9" ht="12.75">
      <c r="B31" s="17">
        <v>2002</v>
      </c>
      <c r="C31" s="33">
        <v>14809.956130366507</v>
      </c>
      <c r="D31" s="33">
        <v>42643.904606444186</v>
      </c>
      <c r="E31" s="33">
        <v>0.9203529584120275</v>
      </c>
      <c r="F31" s="33">
        <v>0.8109452736318408</v>
      </c>
      <c r="G31" s="33">
        <v>0.5184866723989682</v>
      </c>
      <c r="H31" s="33">
        <v>1.092195171426747</v>
      </c>
      <c r="I31" s="33">
        <v>0.821699456356081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1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-0.16885404007497087</v>
      </c>
      <c r="D6" s="23">
        <f aca="true" t="shared" si="0" ref="D6:I6">(D21-D36)/D36</f>
        <v>-0.05431411777226118</v>
      </c>
      <c r="E6" s="23">
        <f t="shared" si="0"/>
        <v>-0.10148912604319736</v>
      </c>
      <c r="F6" s="23">
        <f t="shared" si="0"/>
        <v>0.009997575351768151</v>
      </c>
      <c r="G6" s="23">
        <f t="shared" si="0"/>
        <v>-0.03828061221299477</v>
      </c>
      <c r="H6" s="23">
        <f t="shared" si="0"/>
        <v>0.009783923571504989</v>
      </c>
      <c r="I6" s="23">
        <f t="shared" si="0"/>
        <v>-0.002736554246182079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-0.16755676907773187</v>
      </c>
      <c r="D7" s="23">
        <f t="shared" si="1"/>
        <v>-0.06194201257957762</v>
      </c>
      <c r="E7" s="23">
        <f t="shared" si="1"/>
        <v>-0.12496621181758817</v>
      </c>
      <c r="F7" s="23">
        <f t="shared" si="1"/>
        <v>-0.0008319059690048599</v>
      </c>
      <c r="G7" s="23">
        <f t="shared" si="1"/>
        <v>-0.014751146988791378</v>
      </c>
      <c r="H7" s="23">
        <f t="shared" si="1"/>
        <v>0.03312459051498239</v>
      </c>
      <c r="I7" s="23">
        <f t="shared" si="1"/>
        <v>-0.002844421543658081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-0.15304036408569155</v>
      </c>
      <c r="D8" s="23">
        <f t="shared" si="1"/>
        <v>-0.044738680530160925</v>
      </c>
      <c r="E8" s="23">
        <f t="shared" si="1"/>
        <v>-0.14878223892710407</v>
      </c>
      <c r="F8" s="23">
        <f t="shared" si="1"/>
        <v>-0.007216330441571259</v>
      </c>
      <c r="G8" s="23">
        <f t="shared" si="1"/>
        <v>-0.002857152503916604</v>
      </c>
      <c r="H8" s="23">
        <f t="shared" si="1"/>
        <v>0.055258649214054836</v>
      </c>
      <c r="I8" s="23">
        <f t="shared" si="1"/>
        <v>-0.0029224902934628315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-0.14378532860712823</v>
      </c>
      <c r="D9" s="23">
        <f t="shared" si="1"/>
        <v>-0.020815915606410572</v>
      </c>
      <c r="E9" s="23">
        <f t="shared" si="1"/>
        <v>-0.09787120248523139</v>
      </c>
      <c r="F9" s="23">
        <f t="shared" si="1"/>
        <v>-0.015012289657780228</v>
      </c>
      <c r="G9" s="23">
        <f t="shared" si="1"/>
        <v>-0.02477058531746025</v>
      </c>
      <c r="H9" s="23">
        <f t="shared" si="1"/>
        <v>0.013272775752027142</v>
      </c>
      <c r="I9" s="23">
        <f t="shared" si="1"/>
        <v>-0.00416864873248561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-0.13126430306485654</v>
      </c>
      <c r="D10" s="23">
        <f t="shared" si="1"/>
        <v>-0.016038437708478386</v>
      </c>
      <c r="E10" s="23">
        <f t="shared" si="1"/>
        <v>-0.11275847515994022</v>
      </c>
      <c r="F10" s="23">
        <f t="shared" si="1"/>
        <v>0.0064184531060117</v>
      </c>
      <c r="G10" s="23">
        <f t="shared" si="1"/>
        <v>-0.03320611709779157</v>
      </c>
      <c r="H10" s="23">
        <f t="shared" si="1"/>
        <v>0.02697490199445982</v>
      </c>
      <c r="I10" s="23">
        <f t="shared" si="1"/>
        <v>-0.004146717344878588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-0.10629976586790116</v>
      </c>
      <c r="D11" s="23">
        <f t="shared" si="1"/>
        <v>0.005691074574163717</v>
      </c>
      <c r="E11" s="23">
        <f t="shared" si="1"/>
        <v>-0.18003503111639732</v>
      </c>
      <c r="F11" s="23">
        <f t="shared" si="1"/>
        <v>-0.0012491594542417355</v>
      </c>
      <c r="G11" s="23">
        <f t="shared" si="1"/>
        <v>-0.006246482225288477</v>
      </c>
      <c r="H11" s="23">
        <f t="shared" si="1"/>
        <v>0.09648457890759263</v>
      </c>
      <c r="I11" s="23">
        <f t="shared" si="1"/>
        <v>-0.004150722959994378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-0.10018737577106603</v>
      </c>
      <c r="D12" s="23">
        <f t="shared" si="1"/>
        <v>0.017053304504770057</v>
      </c>
      <c r="E12" s="23">
        <f t="shared" si="1"/>
        <v>-0.18295519340712094</v>
      </c>
      <c r="F12" s="23">
        <f t="shared" si="1"/>
        <v>-0.003816771873550357</v>
      </c>
      <c r="G12" s="23">
        <f t="shared" si="1"/>
        <v>-0.017522130905985995</v>
      </c>
      <c r="H12" s="23">
        <f t="shared" si="1"/>
        <v>0.11075935129478771</v>
      </c>
      <c r="I12" s="23">
        <f t="shared" si="1"/>
        <v>-0.003951438227180482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-0.09385273925273088</v>
      </c>
      <c r="D13" s="23">
        <f t="shared" si="1"/>
        <v>0.038077421615381885</v>
      </c>
      <c r="E13" s="23">
        <f t="shared" si="1"/>
        <v>-0.18115981540510973</v>
      </c>
      <c r="F13" s="23">
        <f t="shared" si="1"/>
        <v>-0.01455470212190061</v>
      </c>
      <c r="G13" s="23">
        <f t="shared" si="1"/>
        <v>0.00047041005390848406</v>
      </c>
      <c r="H13" s="23">
        <f t="shared" si="1"/>
        <v>0.08546860333073417</v>
      </c>
      <c r="I13" s="23">
        <f t="shared" si="1"/>
        <v>-0.0038703824312581367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-0.11168147989843696</v>
      </c>
      <c r="D14" s="23">
        <f t="shared" si="1"/>
        <v>0.03706825377372632</v>
      </c>
      <c r="E14" s="23">
        <f t="shared" si="1"/>
        <v>-0.17135046514877816</v>
      </c>
      <c r="F14" s="23">
        <f t="shared" si="1"/>
        <v>-0.05252385797353233</v>
      </c>
      <c r="G14" s="23">
        <f t="shared" si="1"/>
        <v>0.001860556105665969</v>
      </c>
      <c r="H14" s="23">
        <f t="shared" si="1"/>
        <v>0.09345097388260717</v>
      </c>
      <c r="I14" s="23">
        <f t="shared" si="1"/>
        <v>-0.0041002842635893405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-0.1353596599738611</v>
      </c>
      <c r="D15" s="23">
        <f t="shared" si="1"/>
        <v>0.017664153401628326</v>
      </c>
      <c r="E15" s="23">
        <f t="shared" si="1"/>
        <v>-0.1416329550808645</v>
      </c>
      <c r="F15" s="23">
        <f t="shared" si="1"/>
        <v>-0.06124711207154096</v>
      </c>
      <c r="G15" s="23">
        <f t="shared" si="1"/>
        <v>-0.023776812407157667</v>
      </c>
      <c r="H15" s="23">
        <f t="shared" si="1"/>
        <v>0.08478852295483491</v>
      </c>
      <c r="I15" s="23">
        <f t="shared" si="1"/>
        <v>-0.004336711166118259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-0.12018066585750058</v>
      </c>
      <c r="D16" s="23">
        <f t="shared" si="1"/>
        <v>0.02039713885086531</v>
      </c>
      <c r="E16" s="23">
        <f t="shared" si="1"/>
        <v>-0.11944295357511713</v>
      </c>
      <c r="F16" s="23">
        <f t="shared" si="1"/>
        <v>-0.07754055292518769</v>
      </c>
      <c r="G16" s="23">
        <f t="shared" si="1"/>
        <v>-0.01935854962928494</v>
      </c>
      <c r="H16" s="23">
        <f t="shared" si="1"/>
        <v>0.08832532709066422</v>
      </c>
      <c r="I16" s="23">
        <f t="shared" si="1"/>
        <v>-0.0053952998856258445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30884.857771345538</v>
      </c>
      <c r="D21" s="33">
        <v>97426.30370252914</v>
      </c>
      <c r="E21" s="33">
        <v>0.8009852993633713</v>
      </c>
      <c r="F21" s="33">
        <v>0.9080717488789237</v>
      </c>
      <c r="G21" s="33">
        <v>0.5373493975903615</v>
      </c>
      <c r="H21" s="33">
        <v>0.9573252102943602</v>
      </c>
      <c r="I21" s="33">
        <v>0.8472438159436421</v>
      </c>
    </row>
    <row r="22" spans="1:9" ht="12.75">
      <c r="A22" s="31"/>
      <c r="B22" s="17">
        <v>2011</v>
      </c>
      <c r="C22" s="33">
        <v>29497.887911739926</v>
      </c>
      <c r="D22" s="33">
        <v>91862.05585274563</v>
      </c>
      <c r="E22" s="33">
        <v>0.7841216439619926</v>
      </c>
      <c r="F22" s="33">
        <v>0.9030172413793104</v>
      </c>
      <c r="G22" s="33">
        <v>0.5471698113207547</v>
      </c>
      <c r="H22" s="33">
        <v>0.9789898164278648</v>
      </c>
      <c r="I22" s="33">
        <v>0.8465935857414006</v>
      </c>
    </row>
    <row r="23" spans="1:9" ht="12.75">
      <c r="A23" s="32"/>
      <c r="B23" s="17">
        <v>2010</v>
      </c>
      <c r="C23" s="33">
        <v>27826.99628132895</v>
      </c>
      <c r="D23" s="33">
        <v>87417.78046029121</v>
      </c>
      <c r="E23" s="33">
        <v>0.761008808325878</v>
      </c>
      <c r="F23" s="33">
        <v>0.8972746331236897</v>
      </c>
      <c r="G23" s="33">
        <v>0.5514450867052023</v>
      </c>
      <c r="H23" s="33">
        <v>0.9998023512114945</v>
      </c>
      <c r="I23" s="33">
        <v>0.8455417483129156</v>
      </c>
    </row>
    <row r="24" spans="1:9" ht="12.75">
      <c r="A24" s="32"/>
      <c r="B24" s="17">
        <v>2009</v>
      </c>
      <c r="C24" s="33">
        <v>27138.341087097924</v>
      </c>
      <c r="D24" s="33">
        <v>84245.82542178166</v>
      </c>
      <c r="E24" s="33">
        <v>0.7994330165525493</v>
      </c>
      <c r="F24" s="33">
        <v>0.9044444444444445</v>
      </c>
      <c r="G24" s="33">
        <v>0.5357142857142857</v>
      </c>
      <c r="H24" s="33">
        <v>0.9842508152291722</v>
      </c>
      <c r="I24" s="33">
        <v>0.844951769571119</v>
      </c>
    </row>
    <row r="25" spans="2:9" ht="12.75">
      <c r="B25" s="17">
        <v>2008</v>
      </c>
      <c r="C25" s="33">
        <v>25401.353073753027</v>
      </c>
      <c r="D25" s="33">
        <v>77416.89150057145</v>
      </c>
      <c r="E25" s="33">
        <v>0.795797556357172</v>
      </c>
      <c r="F25" s="33">
        <v>0.9348314606741573</v>
      </c>
      <c r="G25" s="33">
        <v>0.5241460541813898</v>
      </c>
      <c r="H25" s="33">
        <v>0.9974294750395917</v>
      </c>
      <c r="I25" s="33">
        <v>0.8436274111413512</v>
      </c>
    </row>
    <row r="26" spans="2:9" ht="12.75">
      <c r="B26" s="17">
        <v>2007</v>
      </c>
      <c r="C26" s="33">
        <v>24283.055407092448</v>
      </c>
      <c r="D26" s="33">
        <v>76438.59984821426</v>
      </c>
      <c r="E26" s="33">
        <v>0.7331230780405226</v>
      </c>
      <c r="F26" s="33">
        <v>0.9028925619834711</v>
      </c>
      <c r="G26" s="33">
        <v>0.5336273428886439</v>
      </c>
      <c r="H26" s="33">
        <v>1.068548505858167</v>
      </c>
      <c r="I26" s="33">
        <v>0.8416767395716924</v>
      </c>
    </row>
    <row r="27" spans="2:9" ht="12.75">
      <c r="B27" s="17">
        <v>2006</v>
      </c>
      <c r="C27" s="33">
        <v>22020.3863086503</v>
      </c>
      <c r="D27" s="33">
        <v>72043.12957163315</v>
      </c>
      <c r="E27" s="33">
        <v>0.7374636126827885</v>
      </c>
      <c r="F27" s="33">
        <v>0.8583162217659137</v>
      </c>
      <c r="G27" s="33">
        <v>0.5305010893246187</v>
      </c>
      <c r="H27" s="33">
        <v>1.0852898303141076</v>
      </c>
      <c r="I27" s="33">
        <v>0.8387111807400944</v>
      </c>
    </row>
    <row r="28" spans="2:9" ht="12.75">
      <c r="B28" s="17">
        <v>2005</v>
      </c>
      <c r="C28" s="33">
        <v>20537.09975644026</v>
      </c>
      <c r="D28" s="33">
        <v>68952.2632906388</v>
      </c>
      <c r="E28" s="33">
        <v>0.7552381082100323</v>
      </c>
      <c r="F28" s="33">
        <v>0.8105906313645621</v>
      </c>
      <c r="G28" s="33">
        <v>0.5492170022371364</v>
      </c>
      <c r="H28" s="33">
        <v>1.0614665097817584</v>
      </c>
      <c r="I28" s="33">
        <v>0.8345547652690553</v>
      </c>
    </row>
    <row r="29" spans="1:9" ht="12.75">
      <c r="A29" s="32"/>
      <c r="B29" s="17">
        <v>2004</v>
      </c>
      <c r="C29" s="33">
        <v>19072.146560334848</v>
      </c>
      <c r="D29" s="33">
        <v>65855.28883303747</v>
      </c>
      <c r="E29" s="33">
        <v>0.7752308326718068</v>
      </c>
      <c r="F29" s="33">
        <v>0.7678207739307535</v>
      </c>
      <c r="G29" s="33">
        <v>0.5479910714285714</v>
      </c>
      <c r="H29" s="33">
        <v>1.0703210485323702</v>
      </c>
      <c r="I29" s="33">
        <v>0.8295268974045946</v>
      </c>
    </row>
    <row r="30" spans="2:9" ht="12.75">
      <c r="B30" s="17">
        <v>2003</v>
      </c>
      <c r="C30" s="33">
        <v>16871.764675560524</v>
      </c>
      <c r="D30" s="33">
        <v>58538.34397013165</v>
      </c>
      <c r="E30" s="33">
        <v>0.8167123550409761</v>
      </c>
      <c r="F30" s="33">
        <v>0.7542372881355932</v>
      </c>
      <c r="G30" s="33">
        <v>0.5345413363533409</v>
      </c>
      <c r="H30" s="33">
        <v>1.0621240315485718</v>
      </c>
      <c r="I30" s="33">
        <v>0.8241123489025423</v>
      </c>
    </row>
    <row r="31" spans="2:9" ht="12.75">
      <c r="B31" s="17">
        <v>2002</v>
      </c>
      <c r="C31" s="33">
        <v>16459.101206511434</v>
      </c>
      <c r="D31" s="33">
        <v>56026.57787666983</v>
      </c>
      <c r="E31" s="33">
        <v>0.8319687069442049</v>
      </c>
      <c r="F31" s="33">
        <v>0.7385892116182573</v>
      </c>
      <c r="G31" s="33">
        <v>0.5434047350620068</v>
      </c>
      <c r="H31" s="33">
        <v>1.0761559273503756</v>
      </c>
      <c r="I31" s="33">
        <v>0.8175295279886053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0.06175516631209151</v>
      </c>
      <c r="D6" s="23">
        <f aca="true" t="shared" si="0" ref="D6:I6">(D21-D36)/D36</f>
        <v>-0.032277545892290954</v>
      </c>
      <c r="E6" s="23">
        <f t="shared" si="0"/>
        <v>0.12023434326222751</v>
      </c>
      <c r="F6" s="23">
        <f t="shared" si="0"/>
        <v>0.01733273469736816</v>
      </c>
      <c r="G6" s="23">
        <f t="shared" si="0"/>
        <v>0.02505546548833493</v>
      </c>
      <c r="H6" s="23">
        <f t="shared" si="0"/>
        <v>-0.049385332727160856</v>
      </c>
      <c r="I6" s="23">
        <f t="shared" si="0"/>
        <v>-0.01201628417959351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0.050880299548278975</v>
      </c>
      <c r="D7" s="23">
        <f t="shared" si="1"/>
        <v>-0.0362540015988454</v>
      </c>
      <c r="E7" s="23">
        <f t="shared" si="1"/>
        <v>0.11628223892503148</v>
      </c>
      <c r="F7" s="23">
        <f t="shared" si="1"/>
        <v>0.01081004185282571</v>
      </c>
      <c r="G7" s="23">
        <f t="shared" si="1"/>
        <v>0.03209212580595784</v>
      </c>
      <c r="H7" s="23">
        <f t="shared" si="1"/>
        <v>-0.05249414689485504</v>
      </c>
      <c r="I7" s="23">
        <f t="shared" si="1"/>
        <v>-0.011795711882396656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0.05087833292268709</v>
      </c>
      <c r="D8" s="23">
        <f t="shared" si="1"/>
        <v>-0.033243841339884346</v>
      </c>
      <c r="E8" s="23">
        <f t="shared" si="1"/>
        <v>0.1178321898725491</v>
      </c>
      <c r="F8" s="23">
        <f t="shared" si="1"/>
        <v>0.010361551583574295</v>
      </c>
      <c r="G8" s="23">
        <f t="shared" si="1"/>
        <v>0.04523130841121487</v>
      </c>
      <c r="H8" s="23">
        <f t="shared" si="1"/>
        <v>-0.0686099629405843</v>
      </c>
      <c r="I8" s="23">
        <f t="shared" si="1"/>
        <v>-0.011360246505697932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0.07686973089168082</v>
      </c>
      <c r="D9" s="23">
        <f t="shared" si="1"/>
        <v>-0.0038334740029063803</v>
      </c>
      <c r="E9" s="23">
        <f t="shared" si="1"/>
        <v>0.1800352478908011</v>
      </c>
      <c r="F9" s="23">
        <f t="shared" si="1"/>
        <v>0.008267097566639632</v>
      </c>
      <c r="G9" s="23">
        <f t="shared" si="1"/>
        <v>0.020896157407407447</v>
      </c>
      <c r="H9" s="23">
        <f t="shared" si="1"/>
        <v>-0.09985763096421207</v>
      </c>
      <c r="I9" s="23">
        <f t="shared" si="1"/>
        <v>-0.011292389279702143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0.05639521073309925</v>
      </c>
      <c r="D10" s="23">
        <f t="shared" si="1"/>
        <v>-0.028151900648733522</v>
      </c>
      <c r="E10" s="23">
        <f t="shared" si="1"/>
        <v>0.1789044547300793</v>
      </c>
      <c r="F10" s="23">
        <f t="shared" si="1"/>
        <v>0.01041034453140358</v>
      </c>
      <c r="G10" s="23">
        <f t="shared" si="1"/>
        <v>0.014701914765526595</v>
      </c>
      <c r="H10" s="23">
        <f t="shared" si="1"/>
        <v>-0.09089009670062378</v>
      </c>
      <c r="I10" s="23">
        <f t="shared" si="1"/>
        <v>-0.010771152236140787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0.05529720881228544</v>
      </c>
      <c r="D11" s="23">
        <f t="shared" si="1"/>
        <v>-0.03191111890360176</v>
      </c>
      <c r="E11" s="23">
        <f t="shared" si="1"/>
        <v>0.1251424945122976</v>
      </c>
      <c r="F11" s="23">
        <f t="shared" si="1"/>
        <v>0.014889782133876654</v>
      </c>
      <c r="G11" s="23">
        <f t="shared" si="1"/>
        <v>0.013330888342467881</v>
      </c>
      <c r="H11" s="23">
        <f t="shared" si="1"/>
        <v>-0.04802195518156154</v>
      </c>
      <c r="I11" s="23">
        <f t="shared" si="1"/>
        <v>-0.010410824203360628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0.06309500959366725</v>
      </c>
      <c r="D12" s="23">
        <f t="shared" si="1"/>
        <v>-0.023459173789552375</v>
      </c>
      <c r="E12" s="23">
        <f t="shared" si="1"/>
        <v>0.0887711490001516</v>
      </c>
      <c r="F12" s="23">
        <f t="shared" si="1"/>
        <v>0.012610033483415353</v>
      </c>
      <c r="G12" s="23">
        <f t="shared" si="1"/>
        <v>0.023735788795553353</v>
      </c>
      <c r="H12" s="23">
        <f t="shared" si="1"/>
        <v>-0.025642439123484802</v>
      </c>
      <c r="I12" s="23">
        <f t="shared" si="1"/>
        <v>-0.010087977265785456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0.07736014943931244</v>
      </c>
      <c r="D13" s="23">
        <f t="shared" si="1"/>
        <v>-0.012733329474844584</v>
      </c>
      <c r="E13" s="23">
        <f t="shared" si="1"/>
        <v>0.06781082279543467</v>
      </c>
      <c r="F13" s="23">
        <f t="shared" si="1"/>
        <v>0.007824219609322865</v>
      </c>
      <c r="G13" s="23">
        <f t="shared" si="1"/>
        <v>0.03803913243318046</v>
      </c>
      <c r="H13" s="23">
        <f t="shared" si="1"/>
        <v>-0.013289228860352878</v>
      </c>
      <c r="I13" s="23">
        <f t="shared" si="1"/>
        <v>-0.009980549207975727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0.07085673553170582</v>
      </c>
      <c r="D14" s="23">
        <f t="shared" si="1"/>
        <v>-0.015692807260577143</v>
      </c>
      <c r="E14" s="23">
        <f t="shared" si="1"/>
        <v>0.05598713758316847</v>
      </c>
      <c r="F14" s="23">
        <f t="shared" si="1"/>
        <v>0.010573870990359946</v>
      </c>
      <c r="G14" s="23">
        <f t="shared" si="1"/>
        <v>0.045295589028625426</v>
      </c>
      <c r="H14" s="23">
        <f t="shared" si="1"/>
        <v>-0.014843468233869466</v>
      </c>
      <c r="I14" s="23">
        <f t="shared" si="1"/>
        <v>-0.010012612533324439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0.055054342360561184</v>
      </c>
      <c r="D15" s="23">
        <f t="shared" si="1"/>
        <v>-0.019418007971102463</v>
      </c>
      <c r="E15" s="23">
        <f t="shared" si="1"/>
        <v>-0.010072497833766368</v>
      </c>
      <c r="F15" s="23">
        <f t="shared" si="1"/>
        <v>0.03152102854244939</v>
      </c>
      <c r="G15" s="23">
        <f t="shared" si="1"/>
        <v>0.04711274609247618</v>
      </c>
      <c r="H15" s="23">
        <f t="shared" si="1"/>
        <v>0.01668989243131341</v>
      </c>
      <c r="I15" s="23">
        <f t="shared" si="1"/>
        <v>-0.010245493267808561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0.04112850924151648</v>
      </c>
      <c r="D16" s="23">
        <f t="shared" si="1"/>
        <v>-0.023741089451661784</v>
      </c>
      <c r="E16" s="23">
        <f t="shared" si="1"/>
        <v>0.02327210625759421</v>
      </c>
      <c r="F16" s="23">
        <f t="shared" si="1"/>
        <v>0.022013825931951884</v>
      </c>
      <c r="G16" s="23">
        <f t="shared" si="1"/>
        <v>0.025793514775264734</v>
      </c>
      <c r="H16" s="23">
        <f t="shared" si="1"/>
        <v>0.004550562542185605</v>
      </c>
      <c r="I16" s="23">
        <f t="shared" si="1"/>
        <v>-0.010400035281943032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39454.14990947942</v>
      </c>
      <c r="D21" s="33">
        <v>99696.55197934921</v>
      </c>
      <c r="E21" s="33">
        <v>0.9986426061196045</v>
      </c>
      <c r="F21" s="33">
        <v>0.9146666666666666</v>
      </c>
      <c r="G21" s="33">
        <v>0.572737686139748</v>
      </c>
      <c r="H21" s="33">
        <v>0.9012298225516675</v>
      </c>
      <c r="I21" s="33">
        <v>0.8393600477847009</v>
      </c>
    </row>
    <row r="22" spans="1:9" ht="12.75">
      <c r="A22" s="31"/>
      <c r="B22" s="17">
        <v>2011</v>
      </c>
      <c r="C22" s="33">
        <v>37238.27419485067</v>
      </c>
      <c r="D22" s="33">
        <v>94377.62901677474</v>
      </c>
      <c r="E22" s="33">
        <v>1.0003054466383667</v>
      </c>
      <c r="F22" s="33">
        <v>0.9135388739946381</v>
      </c>
      <c r="G22" s="33">
        <v>0.5731847867844795</v>
      </c>
      <c r="H22" s="33">
        <v>0.8978574217591244</v>
      </c>
      <c r="I22" s="33">
        <v>0.8389938639441096</v>
      </c>
    </row>
    <row r="23" spans="1:9" ht="12.75">
      <c r="A23" s="32"/>
      <c r="B23" s="17">
        <v>2010</v>
      </c>
      <c r="C23" s="33">
        <v>34526.77816316554</v>
      </c>
      <c r="D23" s="33">
        <v>88469.6950602874</v>
      </c>
      <c r="E23" s="33">
        <v>0.9993684126738579</v>
      </c>
      <c r="F23" s="33">
        <v>0.9131614654002713</v>
      </c>
      <c r="G23" s="33">
        <v>0.5780392156862745</v>
      </c>
      <c r="H23" s="33">
        <v>0.8824433229147346</v>
      </c>
      <c r="I23" s="33">
        <v>0.8383863616252435</v>
      </c>
    </row>
    <row r="24" spans="1:9" ht="12.75">
      <c r="A24" s="32"/>
      <c r="B24" s="17">
        <v>2009</v>
      </c>
      <c r="C24" s="33">
        <v>34132.16222488697</v>
      </c>
      <c r="D24" s="33">
        <v>85706.93966308435</v>
      </c>
      <c r="E24" s="33">
        <v>1.0457033856567857</v>
      </c>
      <c r="F24" s="33">
        <v>0.9258202567760342</v>
      </c>
      <c r="G24" s="33">
        <v>0.5608</v>
      </c>
      <c r="H24" s="33">
        <v>0.8743606674799387</v>
      </c>
      <c r="I24" s="33">
        <v>0.8389073553501017</v>
      </c>
    </row>
    <row r="25" spans="2:9" ht="12.75">
      <c r="B25" s="17">
        <v>2008</v>
      </c>
      <c r="C25" s="33">
        <v>30888.413850060202</v>
      </c>
      <c r="D25" s="33">
        <v>76463.81906148355</v>
      </c>
      <c r="E25" s="33">
        <v>1.057400108073055</v>
      </c>
      <c r="F25" s="33">
        <v>0.9385394070860448</v>
      </c>
      <c r="G25" s="33">
        <v>0.5501193317422435</v>
      </c>
      <c r="H25" s="33">
        <v>0.8829553787927745</v>
      </c>
      <c r="I25" s="33">
        <v>0.8380155856295751</v>
      </c>
    </row>
    <row r="26" spans="2:9" ht="12.75">
      <c r="B26" s="17">
        <v>2007</v>
      </c>
      <c r="C26" s="33">
        <v>28673.86581522474</v>
      </c>
      <c r="D26" s="33">
        <v>73580.60588433317</v>
      </c>
      <c r="E26" s="33">
        <v>1.0059794748721036</v>
      </c>
      <c r="F26" s="33">
        <v>0.9174825174825175</v>
      </c>
      <c r="G26" s="33">
        <v>0.5441400304414004</v>
      </c>
      <c r="H26" s="33">
        <v>0.9277236880193734</v>
      </c>
      <c r="I26" s="33">
        <v>0.8363857967298536</v>
      </c>
    </row>
    <row r="27" spans="2:9" ht="12.75">
      <c r="B27" s="17">
        <v>2006</v>
      </c>
      <c r="C27" s="33">
        <v>26016.264012867243</v>
      </c>
      <c r="D27" s="33">
        <v>69173.42184825378</v>
      </c>
      <c r="E27" s="33">
        <v>0.9827234668741119</v>
      </c>
      <c r="F27" s="33">
        <v>0.8724696356275303</v>
      </c>
      <c r="G27" s="33">
        <v>0.5527788138754196</v>
      </c>
      <c r="H27" s="33">
        <v>0.9520157095020472</v>
      </c>
      <c r="I27" s="33">
        <v>0.8335439789587219</v>
      </c>
    </row>
    <row r="28" spans="2:9" ht="12.75">
      <c r="B28" s="17">
        <v>2005</v>
      </c>
      <c r="C28" s="33">
        <v>24417.502343274868</v>
      </c>
      <c r="D28" s="33">
        <v>65577.25848443033</v>
      </c>
      <c r="E28" s="33">
        <v>0.9848703579846936</v>
      </c>
      <c r="F28" s="33">
        <v>0.8289986996098829</v>
      </c>
      <c r="G28" s="33">
        <v>0.5698406817339755</v>
      </c>
      <c r="H28" s="33">
        <v>0.9648924300452988</v>
      </c>
      <c r="I28" s="33">
        <v>0.8294356836654542</v>
      </c>
    </row>
    <row r="29" spans="1:9" ht="12.75">
      <c r="A29" s="32"/>
      <c r="B29" s="17">
        <v>2004</v>
      </c>
      <c r="C29" s="33">
        <v>22991.231346665347</v>
      </c>
      <c r="D29" s="33">
        <v>62504.88744826065</v>
      </c>
      <c r="E29" s="33">
        <v>0.987913168992845</v>
      </c>
      <c r="F29" s="33">
        <v>0.818954248366013</v>
      </c>
      <c r="G29" s="33">
        <v>0.5717488789237668</v>
      </c>
      <c r="H29" s="33">
        <v>0.9643173742891943</v>
      </c>
      <c r="I29" s="33">
        <v>0.8246022697051035</v>
      </c>
    </row>
    <row r="30" spans="2:9" ht="12.75">
      <c r="B30" s="17">
        <v>2003</v>
      </c>
      <c r="C30" s="33">
        <v>20587.321410076154</v>
      </c>
      <c r="D30" s="33">
        <v>56405.29417139697</v>
      </c>
      <c r="E30" s="33">
        <v>0.941888468807864</v>
      </c>
      <c r="F30" s="33">
        <v>0.8287714831317632</v>
      </c>
      <c r="G30" s="33">
        <v>0.5733576642335766</v>
      </c>
      <c r="H30" s="33">
        <v>0.9954481860136623</v>
      </c>
      <c r="I30" s="33">
        <v>0.819221639009361</v>
      </c>
    </row>
    <row r="31" spans="2:9" ht="12.75">
      <c r="B31" s="17">
        <v>2002</v>
      </c>
      <c r="C31" s="33">
        <v>19476.77078418814</v>
      </c>
      <c r="D31" s="33">
        <v>53603.09608592836</v>
      </c>
      <c r="E31" s="33">
        <v>0.9668088791653632</v>
      </c>
      <c r="F31" s="33">
        <v>0.81829980532122</v>
      </c>
      <c r="G31" s="33">
        <v>0.5684249354481741</v>
      </c>
      <c r="H31" s="33">
        <v>0.993317912662037</v>
      </c>
      <c r="I31" s="33">
        <v>0.8134158143033708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1.140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-0.157056403350665</v>
      </c>
      <c r="D6" s="23">
        <f aca="true" t="shared" si="0" ref="D6:I6">(D21-D36)/D36</f>
        <v>0.006249471095551177</v>
      </c>
      <c r="E6" s="23">
        <f t="shared" si="0"/>
        <v>0.038191274389186416</v>
      </c>
      <c r="F6" s="23">
        <f t="shared" si="0"/>
        <v>-0.009379928950435708</v>
      </c>
      <c r="G6" s="23">
        <f t="shared" si="0"/>
        <v>-0.06589722268767456</v>
      </c>
      <c r="H6" s="23">
        <f t="shared" si="0"/>
        <v>-0.13248491345128008</v>
      </c>
      <c r="I6" s="23">
        <f t="shared" si="0"/>
        <v>0.005163370291321338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-0.15863169825853354</v>
      </c>
      <c r="D7" s="23">
        <f t="shared" si="1"/>
        <v>-0.0032079969938418416</v>
      </c>
      <c r="E7" s="23">
        <f t="shared" si="1"/>
        <v>0.07345776398841962</v>
      </c>
      <c r="F7" s="23">
        <f t="shared" si="1"/>
        <v>-0.02222440686988873</v>
      </c>
      <c r="G7" s="23">
        <f t="shared" si="1"/>
        <v>-0.07656317684944934</v>
      </c>
      <c r="H7" s="23">
        <f t="shared" si="1"/>
        <v>-0.133102462894422</v>
      </c>
      <c r="I7" s="23">
        <f t="shared" si="1"/>
        <v>0.004575285547373991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-0.14185506993742852</v>
      </c>
      <c r="D8" s="23">
        <f t="shared" si="1"/>
        <v>0.014105361786329637</v>
      </c>
      <c r="E8" s="23">
        <f t="shared" si="1"/>
        <v>0.03859803519686478</v>
      </c>
      <c r="F8" s="23">
        <f t="shared" si="1"/>
        <v>-0.031002913108909822</v>
      </c>
      <c r="G8" s="23">
        <f t="shared" si="1"/>
        <v>-0.054785737043330555</v>
      </c>
      <c r="H8" s="23">
        <f t="shared" si="1"/>
        <v>-0.11377749862114017</v>
      </c>
      <c r="I8" s="23">
        <f t="shared" si="1"/>
        <v>0.003770793495734773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-0.12464111257224636</v>
      </c>
      <c r="D9" s="23">
        <f t="shared" si="1"/>
        <v>0.010973345273673434</v>
      </c>
      <c r="E9" s="23">
        <f t="shared" si="1"/>
        <v>0.019192117432603666</v>
      </c>
      <c r="F9" s="23">
        <f t="shared" si="1"/>
        <v>-0.02214182418379811</v>
      </c>
      <c r="G9" s="23">
        <f t="shared" si="1"/>
        <v>-0.05132612806468436</v>
      </c>
      <c r="H9" s="23">
        <f t="shared" si="1"/>
        <v>-0.08587761518432067</v>
      </c>
      <c r="I9" s="23">
        <f t="shared" si="1"/>
        <v>0.0018281467595897803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-0.10343460483593556</v>
      </c>
      <c r="D10" s="23">
        <f t="shared" si="1"/>
        <v>0.019649188562793834</v>
      </c>
      <c r="E10" s="23">
        <f t="shared" si="1"/>
        <v>0.0897115069810762</v>
      </c>
      <c r="F10" s="23">
        <f t="shared" si="1"/>
        <v>-0.02505147775457252</v>
      </c>
      <c r="G10" s="23">
        <f t="shared" si="1"/>
        <v>-0.07030626293043785</v>
      </c>
      <c r="H10" s="23">
        <f t="shared" si="1"/>
        <v>-0.11077364609872689</v>
      </c>
      <c r="I10" s="23">
        <f t="shared" si="1"/>
        <v>0.0011190867014770906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-0.11237854954740964</v>
      </c>
      <c r="D11" s="23">
        <f t="shared" si="1"/>
        <v>0.014715023753200397</v>
      </c>
      <c r="E11" s="23">
        <f t="shared" si="1"/>
        <v>0.09405230287591414</v>
      </c>
      <c r="F11" s="23">
        <f t="shared" si="1"/>
        <v>-0.022161966273823663</v>
      </c>
      <c r="G11" s="23">
        <f t="shared" si="1"/>
        <v>-0.08162459350221107</v>
      </c>
      <c r="H11" s="23">
        <f t="shared" si="1"/>
        <v>-0.11048014131219723</v>
      </c>
      <c r="I11" s="23">
        <f t="shared" si="1"/>
        <v>0.0009279000343443133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-0.09948607074868825</v>
      </c>
      <c r="D12" s="23">
        <f t="shared" si="1"/>
        <v>0.02845838362581167</v>
      </c>
      <c r="E12" s="23">
        <f t="shared" si="1"/>
        <v>0.0467647725950017</v>
      </c>
      <c r="F12" s="23">
        <f t="shared" si="1"/>
        <v>-0.03960499727203737</v>
      </c>
      <c r="G12" s="23">
        <f t="shared" si="1"/>
        <v>-0.05819295804657159</v>
      </c>
      <c r="H12" s="23">
        <f t="shared" si="1"/>
        <v>-0.07597455519144551</v>
      </c>
      <c r="I12" s="23">
        <f t="shared" si="1"/>
        <v>0.0008266426898105392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-0.09261573683268577</v>
      </c>
      <c r="D13" s="23">
        <f t="shared" si="1"/>
        <v>0.0378677160397056</v>
      </c>
      <c r="E13" s="23">
        <f t="shared" si="1"/>
        <v>-0.00732747487304678</v>
      </c>
      <c r="F13" s="23">
        <f t="shared" si="1"/>
        <v>-0.058803096920447155</v>
      </c>
      <c r="G13" s="23">
        <f t="shared" si="1"/>
        <v>-0.014550451808760358</v>
      </c>
      <c r="H13" s="23">
        <f t="shared" si="1"/>
        <v>-0.05135611143680983</v>
      </c>
      <c r="I13" s="23">
        <f t="shared" si="1"/>
        <v>0.000979402174046972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-0.09730099894538466</v>
      </c>
      <c r="D14" s="23">
        <f t="shared" si="1"/>
        <v>0.03837461148362687</v>
      </c>
      <c r="E14" s="23">
        <f t="shared" si="1"/>
        <v>-0.028303032392624616</v>
      </c>
      <c r="F14" s="23">
        <f t="shared" si="1"/>
        <v>-0.05949719960755395</v>
      </c>
      <c r="G14" s="23">
        <f t="shared" si="1"/>
        <v>-0.006419996987934684</v>
      </c>
      <c r="H14" s="23">
        <f t="shared" si="1"/>
        <v>-0.04346992643966818</v>
      </c>
      <c r="I14" s="23">
        <f t="shared" si="1"/>
        <v>0.0009133672272809415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-0.07564602222147213</v>
      </c>
      <c r="D15" s="23">
        <f t="shared" si="1"/>
        <v>0.05797197424704222</v>
      </c>
      <c r="E15" s="23">
        <f t="shared" si="1"/>
        <v>-0.03413965518408847</v>
      </c>
      <c r="F15" s="23">
        <f t="shared" si="1"/>
        <v>-0.0724559301927209</v>
      </c>
      <c r="G15" s="23">
        <f t="shared" si="1"/>
        <v>-0.032834817929525015</v>
      </c>
      <c r="H15" s="23">
        <f t="shared" si="1"/>
        <v>0.007362947855027936</v>
      </c>
      <c r="I15" s="23">
        <f t="shared" si="1"/>
        <v>0.000987457785457224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-0.044327374873628984</v>
      </c>
      <c r="D16" s="23">
        <f t="shared" si="1"/>
        <v>0.0720121015530349</v>
      </c>
      <c r="E16" s="23">
        <f t="shared" si="1"/>
        <v>-0.016622462986238342</v>
      </c>
      <c r="F16" s="23">
        <f t="shared" si="1"/>
        <v>-0.07823658750081054</v>
      </c>
      <c r="G16" s="23">
        <f t="shared" si="1"/>
        <v>-0.034795478193521856</v>
      </c>
      <c r="H16" s="23">
        <f t="shared" si="1"/>
        <v>0.017862785357328045</v>
      </c>
      <c r="I16" s="23">
        <f t="shared" si="1"/>
        <v>0.001062342716520726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31323.25048434273</v>
      </c>
      <c r="D21" s="33">
        <v>103665.67632428269</v>
      </c>
      <c r="E21" s="33">
        <v>0.9255046019098504</v>
      </c>
      <c r="F21" s="33">
        <v>0.8906497622820919</v>
      </c>
      <c r="G21" s="33">
        <v>0.52191894127378</v>
      </c>
      <c r="H21" s="33">
        <v>0.8224473011279569</v>
      </c>
      <c r="I21" s="33">
        <v>0.853955344616752</v>
      </c>
    </row>
    <row r="22" spans="1:9" ht="12.75">
      <c r="A22" s="31"/>
      <c r="B22" s="17">
        <v>2011</v>
      </c>
      <c r="C22" s="33">
        <v>29814.150605518305</v>
      </c>
      <c r="D22" s="33">
        <v>97613.75510007025</v>
      </c>
      <c r="E22" s="33">
        <v>0.9619302454260164</v>
      </c>
      <c r="F22" s="33">
        <v>0.8836833602584814</v>
      </c>
      <c r="G22" s="33">
        <v>0.5128417564208783</v>
      </c>
      <c r="H22" s="33">
        <v>0.8214729070476522</v>
      </c>
      <c r="I22" s="33">
        <v>0.852892980306361</v>
      </c>
    </row>
    <row r="23" spans="1:9" ht="12.75">
      <c r="A23" s="32"/>
      <c r="B23" s="17">
        <v>2010</v>
      </c>
      <c r="C23" s="33">
        <v>28194.49093570322</v>
      </c>
      <c r="D23" s="33">
        <v>92802.71070689005</v>
      </c>
      <c r="E23" s="33">
        <v>0.9285312046338731</v>
      </c>
      <c r="F23" s="33">
        <v>0.8757763975155279</v>
      </c>
      <c r="G23" s="33">
        <v>0.5227272727272727</v>
      </c>
      <c r="H23" s="33">
        <v>0.8396494463561464</v>
      </c>
      <c r="I23" s="33">
        <v>0.8512177873590058</v>
      </c>
    </row>
    <row r="24" spans="1:9" ht="12.75">
      <c r="A24" s="32"/>
      <c r="B24" s="17">
        <v>2009</v>
      </c>
      <c r="C24" s="33">
        <v>27745.130811635736</v>
      </c>
      <c r="D24" s="33">
        <v>86980.8704098235</v>
      </c>
      <c r="E24" s="33">
        <v>0.9031701805000719</v>
      </c>
      <c r="F24" s="33">
        <v>0.8978978978978979</v>
      </c>
      <c r="G24" s="33">
        <v>0.5211267605633803</v>
      </c>
      <c r="H24" s="33">
        <v>0.8879402703840654</v>
      </c>
      <c r="I24" s="33">
        <v>0.8500399835104931</v>
      </c>
    </row>
    <row r="25" spans="2:9" ht="12.75">
      <c r="B25" s="17">
        <v>2008</v>
      </c>
      <c r="C25" s="33">
        <v>26215.078114801498</v>
      </c>
      <c r="D25" s="33">
        <v>80224.75025932393</v>
      </c>
      <c r="E25" s="33">
        <v>0.9773998737786279</v>
      </c>
      <c r="F25" s="33">
        <v>0.9056</v>
      </c>
      <c r="G25" s="33">
        <v>0.5040322580645161</v>
      </c>
      <c r="H25" s="33">
        <v>0.863643866700748</v>
      </c>
      <c r="I25" s="33">
        <v>0.8480882857627217</v>
      </c>
    </row>
    <row r="26" spans="2:9" ht="12.75">
      <c r="B26" s="17">
        <v>2007</v>
      </c>
      <c r="C26" s="33">
        <v>24117.88655599487</v>
      </c>
      <c r="D26" s="33">
        <v>77124.47452462926</v>
      </c>
      <c r="E26" s="33">
        <v>0.9781820227195218</v>
      </c>
      <c r="F26" s="33">
        <v>0.8839869281045751</v>
      </c>
      <c r="G26" s="33">
        <v>0.4931506849315068</v>
      </c>
      <c r="H26" s="33">
        <v>0.8668568023810971</v>
      </c>
      <c r="I26" s="33">
        <v>0.845969114875809</v>
      </c>
    </row>
    <row r="27" spans="2:9" ht="12.75">
      <c r="B27" s="17">
        <v>2006</v>
      </c>
      <c r="C27" s="33">
        <v>22037.548779032608</v>
      </c>
      <c r="D27" s="33">
        <v>72851.01013133697</v>
      </c>
      <c r="E27" s="33">
        <v>0.9448085644728158</v>
      </c>
      <c r="F27" s="33">
        <v>0.8274809160305343</v>
      </c>
      <c r="G27" s="33">
        <v>0.5085403726708074</v>
      </c>
      <c r="H27" s="33">
        <v>0.9028377002032085</v>
      </c>
      <c r="I27" s="33">
        <v>0.8427345085589998</v>
      </c>
    </row>
    <row r="28" spans="2:9" ht="12.75">
      <c r="B28" s="17">
        <v>2005</v>
      </c>
      <c r="C28" s="33">
        <v>20565.135422606127</v>
      </c>
      <c r="D28" s="33">
        <v>68938.33400774866</v>
      </c>
      <c r="E28" s="33">
        <v>0.9155683050897918</v>
      </c>
      <c r="F28" s="33">
        <v>0.7741935483870968</v>
      </c>
      <c r="G28" s="33">
        <v>0.5409711684370258</v>
      </c>
      <c r="H28" s="33">
        <v>0.9276672898038245</v>
      </c>
      <c r="I28" s="33">
        <v>0.8386179020150185</v>
      </c>
    </row>
    <row r="29" spans="1:9" ht="12.75">
      <c r="A29" s="32"/>
      <c r="B29" s="17">
        <v>2004</v>
      </c>
      <c r="C29" s="33">
        <v>19380.89464352618</v>
      </c>
      <c r="D29" s="33">
        <v>65938.24438007279</v>
      </c>
      <c r="E29" s="33">
        <v>0.9090567454891326</v>
      </c>
      <c r="F29" s="33">
        <v>0.7621696801112656</v>
      </c>
      <c r="G29" s="33">
        <v>0.5434618291761149</v>
      </c>
      <c r="H29" s="33">
        <v>0.9362964556614443</v>
      </c>
      <c r="I29" s="33">
        <v>0.833702979293336</v>
      </c>
    </row>
    <row r="30" spans="2:9" ht="12.75">
      <c r="B30" s="17">
        <v>2003</v>
      </c>
      <c r="C30" s="33">
        <v>18036.95949407838</v>
      </c>
      <c r="D30" s="33">
        <v>60856.940997892016</v>
      </c>
      <c r="E30" s="33">
        <v>0.9189892383736679</v>
      </c>
      <c r="F30" s="33">
        <v>0.7452316076294278</v>
      </c>
      <c r="G30" s="33">
        <v>0.5295815295815296</v>
      </c>
      <c r="H30" s="33">
        <v>0.9863161093316463</v>
      </c>
      <c r="I30" s="33">
        <v>0.82851917340822</v>
      </c>
    </row>
    <row r="31" spans="2:9" ht="12.75">
      <c r="B31" s="17">
        <v>2002</v>
      </c>
      <c r="C31" s="33">
        <v>17878.11638917653</v>
      </c>
      <c r="D31" s="33">
        <v>58860.582027927216</v>
      </c>
      <c r="E31" s="33">
        <v>0.929115656082719</v>
      </c>
      <c r="F31" s="33">
        <v>0.738031914893617</v>
      </c>
      <c r="G31" s="33">
        <v>0.534850640113798</v>
      </c>
      <c r="H31" s="33">
        <v>1.0064812813093706</v>
      </c>
      <c r="I31" s="33">
        <v>0.8228374794871705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9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0.1316038720395543</v>
      </c>
      <c r="D6" s="23">
        <f aca="true" t="shared" si="0" ref="D6:I6">(D21-D36)/D36</f>
        <v>0.16260422539526134</v>
      </c>
      <c r="E6" s="23">
        <f t="shared" si="0"/>
        <v>0.055879257623939554</v>
      </c>
      <c r="F6" s="23">
        <f t="shared" si="0"/>
        <v>-0.012247146522859879</v>
      </c>
      <c r="G6" s="23">
        <f t="shared" si="0"/>
        <v>-0.03665341446042971</v>
      </c>
      <c r="H6" s="23">
        <f t="shared" si="0"/>
        <v>-0.043251844138357566</v>
      </c>
      <c r="I6" s="23">
        <f t="shared" si="0"/>
        <v>0.012557699080597113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0.14005032039711748</v>
      </c>
      <c r="D7" s="23">
        <f t="shared" si="1"/>
        <v>0.17376132445907883</v>
      </c>
      <c r="E7" s="23">
        <f t="shared" si="1"/>
        <v>0.043706334605256664</v>
      </c>
      <c r="F7" s="23">
        <f t="shared" si="1"/>
        <v>-0.010848989455009473</v>
      </c>
      <c r="G7" s="23">
        <f t="shared" si="1"/>
        <v>-0.03893384217851898</v>
      </c>
      <c r="H7" s="23">
        <f t="shared" si="1"/>
        <v>-0.033589243104448385</v>
      </c>
      <c r="I7" s="23">
        <f t="shared" si="1"/>
        <v>0.012950602881990573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0.1259988190536555</v>
      </c>
      <c r="D8" s="23">
        <f t="shared" si="1"/>
        <v>0.1619267985686978</v>
      </c>
      <c r="E8" s="23">
        <f t="shared" si="1"/>
        <v>0.002025424980488469</v>
      </c>
      <c r="F8" s="23">
        <f t="shared" si="1"/>
        <v>-0.019091967662990483</v>
      </c>
      <c r="G8" s="23">
        <f t="shared" si="1"/>
        <v>-0.019963704787044293</v>
      </c>
      <c r="H8" s="23">
        <f t="shared" si="1"/>
        <v>-0.007363513417006702</v>
      </c>
      <c r="I8" s="23">
        <f t="shared" si="1"/>
        <v>0.013490635042012243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0.09327194213201186</v>
      </c>
      <c r="D9" s="23">
        <f t="shared" si="1"/>
        <v>0.12808563735376388</v>
      </c>
      <c r="E9" s="23">
        <f t="shared" si="1"/>
        <v>0.013086933001224217</v>
      </c>
      <c r="F9" s="23">
        <f t="shared" si="1"/>
        <v>-0.020537462943738656</v>
      </c>
      <c r="G9" s="23">
        <f t="shared" si="1"/>
        <v>-0.017987819244180383</v>
      </c>
      <c r="H9" s="23">
        <f t="shared" si="1"/>
        <v>-0.018436672263517914</v>
      </c>
      <c r="I9" s="23">
        <f t="shared" si="1"/>
        <v>0.0132494815403783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0.0818840204411801</v>
      </c>
      <c r="D10" s="23">
        <f t="shared" si="1"/>
        <v>0.11848835943617275</v>
      </c>
      <c r="E10" s="23">
        <f t="shared" si="1"/>
        <v>0.005276277363657139</v>
      </c>
      <c r="F10" s="23">
        <f t="shared" si="1"/>
        <v>-0.02307411844627687</v>
      </c>
      <c r="G10" s="23">
        <f t="shared" si="1"/>
        <v>-0.024083867235931956</v>
      </c>
      <c r="H10" s="23">
        <f t="shared" si="1"/>
        <v>-0.004471831931529455</v>
      </c>
      <c r="I10" s="23">
        <f t="shared" si="1"/>
        <v>0.013762303431814416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0.08977932807339088</v>
      </c>
      <c r="D11" s="23">
        <f t="shared" si="1"/>
        <v>0.15042538456195176</v>
      </c>
      <c r="E11" s="23">
        <f t="shared" si="1"/>
        <v>-0.043665876835800845</v>
      </c>
      <c r="F11" s="23">
        <f t="shared" si="1"/>
        <v>-0.033692340181615196</v>
      </c>
      <c r="G11" s="23">
        <f t="shared" si="1"/>
        <v>-0.008465557142074935</v>
      </c>
      <c r="H11" s="23">
        <f t="shared" si="1"/>
        <v>0.018851115664369804</v>
      </c>
      <c r="I11" s="23">
        <f t="shared" si="1"/>
        <v>0.014697300462223246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0.07497366292514311</v>
      </c>
      <c r="D12" s="23">
        <f t="shared" si="1"/>
        <v>0.14935776243469512</v>
      </c>
      <c r="E12" s="23">
        <f t="shared" si="1"/>
        <v>-0.06196094048034014</v>
      </c>
      <c r="F12" s="23">
        <f t="shared" si="1"/>
        <v>-0.037914504228808564</v>
      </c>
      <c r="G12" s="23">
        <f t="shared" si="1"/>
        <v>0.002275128412259247</v>
      </c>
      <c r="H12" s="23">
        <f t="shared" si="1"/>
        <v>0.018035652631371</v>
      </c>
      <c r="I12" s="23">
        <f t="shared" si="1"/>
        <v>0.01568271059624631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0.03474733677278227</v>
      </c>
      <c r="D13" s="23">
        <f t="shared" si="1"/>
        <v>0.10952867797458121</v>
      </c>
      <c r="E13" s="23">
        <f t="shared" si="1"/>
        <v>-0.0065094753312546615</v>
      </c>
      <c r="F13" s="23">
        <f t="shared" si="1"/>
        <v>-0.06275187972545043</v>
      </c>
      <c r="G13" s="23">
        <f t="shared" si="1"/>
        <v>-0.007977729638950585</v>
      </c>
      <c r="H13" s="23">
        <f t="shared" si="1"/>
        <v>-0.006901409266408518</v>
      </c>
      <c r="I13" s="23">
        <f t="shared" si="1"/>
        <v>0.01663180028949998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0.013576367680592371</v>
      </c>
      <c r="D14" s="23">
        <f t="shared" si="1"/>
        <v>0.08636468326539547</v>
      </c>
      <c r="E14" s="23">
        <f t="shared" si="1"/>
        <v>0.029002864896372132</v>
      </c>
      <c r="F14" s="23">
        <f t="shared" si="1"/>
        <v>-0.07451435198608294</v>
      </c>
      <c r="G14" s="23">
        <f t="shared" si="1"/>
        <v>-0.021634844944707146</v>
      </c>
      <c r="H14" s="23">
        <f t="shared" si="1"/>
        <v>-0.015605029159961304</v>
      </c>
      <c r="I14" s="23">
        <f t="shared" si="1"/>
        <v>0.017241810684091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0.022316223899349494</v>
      </c>
      <c r="D15" s="23">
        <f t="shared" si="1"/>
        <v>0.09575322457528936</v>
      </c>
      <c r="E15" s="23">
        <f t="shared" si="1"/>
        <v>0.07717859646461055</v>
      </c>
      <c r="F15" s="23">
        <f t="shared" si="1"/>
        <v>-0.07937884210117413</v>
      </c>
      <c r="G15" s="23">
        <f t="shared" si="1"/>
        <v>-0.03206257347990246</v>
      </c>
      <c r="H15" s="23">
        <f t="shared" si="1"/>
        <v>-0.04508055778205914</v>
      </c>
      <c r="I15" s="23">
        <f t="shared" si="1"/>
        <v>0.017864130467224706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0.02732522086204635</v>
      </c>
      <c r="D16" s="23">
        <f t="shared" si="1"/>
        <v>0.1005350033441285</v>
      </c>
      <c r="E16" s="23">
        <f t="shared" si="1"/>
        <v>0.06396470599857275</v>
      </c>
      <c r="F16" s="23">
        <f t="shared" si="1"/>
        <v>-0.0758589992641339</v>
      </c>
      <c r="G16" s="23">
        <f t="shared" si="1"/>
        <v>-0.01652324728697383</v>
      </c>
      <c r="H16" s="23">
        <f t="shared" si="1"/>
        <v>-0.05191285127791835</v>
      </c>
      <c r="I16" s="23">
        <f t="shared" si="1"/>
        <v>0.018184007220658743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42049.683601419456</v>
      </c>
      <c r="D21" s="33">
        <v>119773.63147515537</v>
      </c>
      <c r="E21" s="33">
        <v>0.9412727077359176</v>
      </c>
      <c r="F21" s="33">
        <v>0.8880718954248366</v>
      </c>
      <c r="G21" s="33">
        <v>0.5382585751978892</v>
      </c>
      <c r="H21" s="33">
        <v>0.9070446737451252</v>
      </c>
      <c r="I21" s="33">
        <v>0.8602373349638789</v>
      </c>
    </row>
    <row r="22" spans="1:9" ht="12.75">
      <c r="A22" s="31"/>
      <c r="B22" s="17">
        <v>2011</v>
      </c>
      <c r="C22" s="33">
        <v>40398.04195123256</v>
      </c>
      <c r="D22" s="33">
        <v>114943.99044749838</v>
      </c>
      <c r="E22" s="33">
        <v>0.9352698580978853</v>
      </c>
      <c r="F22" s="33">
        <v>0.8939641109298532</v>
      </c>
      <c r="G22" s="33">
        <v>0.5337396604266434</v>
      </c>
      <c r="H22" s="33">
        <v>0.9157717260562771</v>
      </c>
      <c r="I22" s="33">
        <v>0.8600036961136291</v>
      </c>
    </row>
    <row r="23" spans="1:9" ht="12.75">
      <c r="A23" s="32"/>
      <c r="B23" s="17">
        <v>2010</v>
      </c>
      <c r="C23" s="33">
        <v>36994.87392544054</v>
      </c>
      <c r="D23" s="33">
        <v>106330.1315754934</v>
      </c>
      <c r="E23" s="33">
        <v>0.8958344262172067</v>
      </c>
      <c r="F23" s="33">
        <v>0.8865414710485133</v>
      </c>
      <c r="G23" s="33">
        <v>0.5419847328244275</v>
      </c>
      <c r="H23" s="33">
        <v>0.9404711289721743</v>
      </c>
      <c r="I23" s="33">
        <v>0.8594604081526318</v>
      </c>
    </row>
    <row r="24" spans="1:9" ht="12.75">
      <c r="A24" s="32"/>
      <c r="B24" s="17">
        <v>2009</v>
      </c>
      <c r="C24" s="33">
        <v>34652.04213128779</v>
      </c>
      <c r="D24" s="33">
        <v>97056.832499663</v>
      </c>
      <c r="E24" s="33">
        <v>0.8977599929303669</v>
      </c>
      <c r="F24" s="33">
        <v>0.89937106918239</v>
      </c>
      <c r="G24" s="33">
        <v>0.539440203562341</v>
      </c>
      <c r="H24" s="33">
        <v>0.9534495830174374</v>
      </c>
      <c r="I24" s="33">
        <v>0.8597308583976998</v>
      </c>
    </row>
    <row r="25" spans="2:9" ht="12.75">
      <c r="B25" s="17">
        <v>2008</v>
      </c>
      <c r="C25" s="33">
        <v>31633.69260067312</v>
      </c>
      <c r="D25" s="33">
        <v>88001.29525940574</v>
      </c>
      <c r="E25" s="33">
        <v>0.9016670011404683</v>
      </c>
      <c r="F25" s="33">
        <v>0.9074367088607594</v>
      </c>
      <c r="G25" s="33">
        <v>0.5290916701548766</v>
      </c>
      <c r="H25" s="33">
        <v>0.9668874440215071</v>
      </c>
      <c r="I25" s="33">
        <v>0.8587988637007444</v>
      </c>
    </row>
    <row r="26" spans="2:9" ht="12.75">
      <c r="B26" s="17">
        <v>2007</v>
      </c>
      <c r="C26" s="33">
        <v>29610.792069232666</v>
      </c>
      <c r="D26" s="33">
        <v>87439.28215033017</v>
      </c>
      <c r="E26" s="33">
        <v>0.8550494748134141</v>
      </c>
      <c r="F26" s="33">
        <v>0.8735632183908046</v>
      </c>
      <c r="G26" s="33">
        <v>0.5324357405140759</v>
      </c>
      <c r="H26" s="33">
        <v>0.9928929765886287</v>
      </c>
      <c r="I26" s="33">
        <v>0.8576068037562404</v>
      </c>
    </row>
    <row r="27" spans="2:9" ht="12.75">
      <c r="B27" s="17">
        <v>2006</v>
      </c>
      <c r="C27" s="33">
        <v>26306.96068475466</v>
      </c>
      <c r="D27" s="33">
        <v>81414.93649987619</v>
      </c>
      <c r="E27" s="33">
        <v>0.8466728728815381</v>
      </c>
      <c r="F27" s="33">
        <v>0.8289374529012811</v>
      </c>
      <c r="G27" s="33">
        <v>0.5411908646003263</v>
      </c>
      <c r="H27" s="33">
        <v>0.9946922701214238</v>
      </c>
      <c r="I27" s="33">
        <v>0.8552438888574713</v>
      </c>
    </row>
    <row r="28" spans="2:9" ht="12.75">
      <c r="B28" s="17">
        <v>2005</v>
      </c>
      <c r="C28" s="33">
        <v>23451.71717507458</v>
      </c>
      <c r="D28" s="33">
        <v>73698.27330717478</v>
      </c>
      <c r="E28" s="33">
        <v>0.9163227678507583</v>
      </c>
      <c r="F28" s="33">
        <v>0.7709454265949269</v>
      </c>
      <c r="G28" s="33">
        <v>0.544579321892005</v>
      </c>
      <c r="H28" s="33">
        <v>0.971139000926017</v>
      </c>
      <c r="I28" s="33">
        <v>0.851731439856632</v>
      </c>
    </row>
    <row r="29" spans="1:9" ht="12.75">
      <c r="A29" s="32"/>
      <c r="B29" s="17">
        <v>2004</v>
      </c>
      <c r="C29" s="33">
        <v>21761.42520622664</v>
      </c>
      <c r="D29" s="33">
        <v>68985.68125494229</v>
      </c>
      <c r="E29" s="33">
        <v>0.9626684312548529</v>
      </c>
      <c r="F29" s="33">
        <v>0.75</v>
      </c>
      <c r="G29" s="33">
        <v>0.5351397121083827</v>
      </c>
      <c r="H29" s="33">
        <v>0.9635719227706487</v>
      </c>
      <c r="I29" s="33">
        <v>0.8473036288629148</v>
      </c>
    </row>
    <row r="30" spans="2:9" ht="12.75">
      <c r="B30" s="17">
        <v>2003</v>
      </c>
      <c r="C30" s="33">
        <v>19948.501076315773</v>
      </c>
      <c r="D30" s="33">
        <v>63030.203974625496</v>
      </c>
      <c r="E30" s="33">
        <v>1.024905456850599</v>
      </c>
      <c r="F30" s="33">
        <v>0.7396694214876033</v>
      </c>
      <c r="G30" s="33">
        <v>0.5300043802014893</v>
      </c>
      <c r="H30" s="33">
        <v>0.9349683060897029</v>
      </c>
      <c r="I30" s="33">
        <v>0.8424880266555062</v>
      </c>
    </row>
    <row r="31" spans="2:9" ht="12.75">
      <c r="B31" s="17">
        <v>2002</v>
      </c>
      <c r="C31" s="33">
        <v>19218.547633588943</v>
      </c>
      <c r="D31" s="33">
        <v>60426.67871481813</v>
      </c>
      <c r="E31" s="33">
        <v>1.0052560981458407</v>
      </c>
      <c r="F31" s="33">
        <v>0.7399355877616747</v>
      </c>
      <c r="G31" s="33">
        <v>0.5449758666081614</v>
      </c>
      <c r="H31" s="33">
        <v>0.9374858595540052</v>
      </c>
      <c r="I31" s="33">
        <v>0.8369108759821172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-0.1902181299788661</v>
      </c>
      <c r="D6" s="23">
        <f aca="true" t="shared" si="0" ref="D6:I6">(D21-D36)/D36</f>
        <v>-0.04565659435170732</v>
      </c>
      <c r="E6" s="23">
        <f t="shared" si="0"/>
        <v>-0.03926723230734386</v>
      </c>
      <c r="F6" s="23">
        <f t="shared" si="0"/>
        <v>0.006316220285818198</v>
      </c>
      <c r="G6" s="23">
        <f t="shared" si="0"/>
        <v>-0.02709946831837807</v>
      </c>
      <c r="H6" s="23">
        <f t="shared" si="0"/>
        <v>-0.11526079378212765</v>
      </c>
      <c r="I6" s="23">
        <f t="shared" si="0"/>
        <v>0.019629946634231153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-0.18042590668922368</v>
      </c>
      <c r="D7" s="23">
        <f t="shared" si="1"/>
        <v>-0.04081238269168475</v>
      </c>
      <c r="E7" s="23">
        <f t="shared" si="1"/>
        <v>-0.02550873506539197</v>
      </c>
      <c r="F7" s="23">
        <f t="shared" si="1"/>
        <v>0.0005676489621266831</v>
      </c>
      <c r="G7" s="23">
        <f t="shared" si="1"/>
        <v>-0.036591638804310864</v>
      </c>
      <c r="H7" s="23">
        <f t="shared" si="1"/>
        <v>-0.10739765529082983</v>
      </c>
      <c r="I7" s="23">
        <f t="shared" si="1"/>
        <v>0.019041372435146486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-0.17685014855176265</v>
      </c>
      <c r="D8" s="23">
        <f t="shared" si="1"/>
        <v>-0.03589641207134703</v>
      </c>
      <c r="E8" s="23">
        <f t="shared" si="1"/>
        <v>-0.03916356526581392</v>
      </c>
      <c r="F8" s="23">
        <f t="shared" si="1"/>
        <v>0.004097460091772738</v>
      </c>
      <c r="G8" s="23">
        <f t="shared" si="1"/>
        <v>-0.03817235036786641</v>
      </c>
      <c r="H8" s="23">
        <f t="shared" si="1"/>
        <v>-0.09620658130071864</v>
      </c>
      <c r="I8" s="23">
        <f t="shared" si="1"/>
        <v>0.018036716078876452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-0.17573816040546197</v>
      </c>
      <c r="D9" s="23">
        <f t="shared" si="1"/>
        <v>-0.03432318872143794</v>
      </c>
      <c r="E9" s="23">
        <f t="shared" si="1"/>
        <v>-0.04966825190610606</v>
      </c>
      <c r="F9" s="23">
        <f t="shared" si="1"/>
        <v>-0.020361427261305833</v>
      </c>
      <c r="G9" s="23">
        <f t="shared" si="1"/>
        <v>-0.022404909614758967</v>
      </c>
      <c r="H9" s="23">
        <f t="shared" si="1"/>
        <v>-0.07942970897029114</v>
      </c>
      <c r="I9" s="23">
        <f t="shared" si="1"/>
        <v>0.018770378906441013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-0.13671409427387946</v>
      </c>
      <c r="D10" s="23">
        <f t="shared" si="1"/>
        <v>0.002222687262833198</v>
      </c>
      <c r="E10" s="23">
        <f t="shared" si="1"/>
        <v>-0.042370148158587084</v>
      </c>
      <c r="F10" s="23">
        <f t="shared" si="1"/>
        <v>0.006025027296416708</v>
      </c>
      <c r="G10" s="23">
        <f t="shared" si="1"/>
        <v>-0.0559762754899917</v>
      </c>
      <c r="H10" s="23">
        <f t="shared" si="1"/>
        <v>-0.06909694114729023</v>
      </c>
      <c r="I10" s="23">
        <f t="shared" si="1"/>
        <v>0.017411387176722696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-0.15678631547192554</v>
      </c>
      <c r="D11" s="23">
        <f t="shared" si="1"/>
        <v>-0.012103955858655582</v>
      </c>
      <c r="E11" s="23">
        <f t="shared" si="1"/>
        <v>-0.030314540030068584</v>
      </c>
      <c r="F11" s="23">
        <f t="shared" si="1"/>
        <v>0.004356498348154263</v>
      </c>
      <c r="G11" s="23">
        <f t="shared" si="1"/>
        <v>-0.047545777527420355</v>
      </c>
      <c r="H11" s="23">
        <f t="shared" si="1"/>
        <v>-0.0944172337267111</v>
      </c>
      <c r="I11" s="23">
        <f t="shared" si="1"/>
        <v>0.016097450586036607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-0.18042491868100952</v>
      </c>
      <c r="D12" s="23">
        <f t="shared" si="1"/>
        <v>-0.03865255218792788</v>
      </c>
      <c r="E12" s="23">
        <f t="shared" si="1"/>
        <v>-0.04224943657954197</v>
      </c>
      <c r="F12" s="23">
        <f t="shared" si="1"/>
        <v>0.0049313653555914</v>
      </c>
      <c r="G12" s="23">
        <f t="shared" si="1"/>
        <v>-0.02150495255613735</v>
      </c>
      <c r="H12" s="23">
        <f t="shared" si="1"/>
        <v>-0.10802683231806882</v>
      </c>
      <c r="I12" s="23">
        <f t="shared" si="1"/>
        <v>0.014866993688701756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-0.16440025867494973</v>
      </c>
      <c r="D13" s="23">
        <f t="shared" si="1"/>
        <v>-0.015174298945934252</v>
      </c>
      <c r="E13" s="23">
        <f t="shared" si="1"/>
        <v>-0.06333545768740527</v>
      </c>
      <c r="F13" s="23">
        <f t="shared" si="1"/>
        <v>0.006403646070028982</v>
      </c>
      <c r="G13" s="23">
        <f t="shared" si="1"/>
        <v>-0.01733930402876616</v>
      </c>
      <c r="H13" s="23">
        <f t="shared" si="1"/>
        <v>-0.09599223773873342</v>
      </c>
      <c r="I13" s="23">
        <f t="shared" si="1"/>
        <v>0.013227331037795746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-0.1423753079574497</v>
      </c>
      <c r="D14" s="23">
        <f t="shared" si="1"/>
        <v>0.01358166788708607</v>
      </c>
      <c r="E14" s="23">
        <f t="shared" si="1"/>
        <v>-0.004490333973223697</v>
      </c>
      <c r="F14" s="23">
        <f t="shared" si="1"/>
        <v>0.014187834804054946</v>
      </c>
      <c r="G14" s="23">
        <f t="shared" si="1"/>
        <v>-0.04200093984962395</v>
      </c>
      <c r="H14" s="23">
        <f t="shared" si="1"/>
        <v>-0.13559015352963188</v>
      </c>
      <c r="I14" s="23">
        <f t="shared" si="1"/>
        <v>0.012021788700154142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-0.20230207021543167</v>
      </c>
      <c r="D15" s="23">
        <f t="shared" si="1"/>
        <v>-0.05696013644505846</v>
      </c>
      <c r="E15" s="23">
        <f t="shared" si="1"/>
        <v>-0.005102472957880418</v>
      </c>
      <c r="F15" s="23">
        <f t="shared" si="1"/>
        <v>0.018630105697825028</v>
      </c>
      <c r="G15" s="23">
        <f t="shared" si="1"/>
        <v>-0.07742088154756377</v>
      </c>
      <c r="H15" s="23">
        <f t="shared" si="1"/>
        <v>-0.1045565752182964</v>
      </c>
      <c r="I15" s="23">
        <f t="shared" si="1"/>
        <v>0.010349852065313869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-0.18563863870327538</v>
      </c>
      <c r="D16" s="23">
        <f t="shared" si="1"/>
        <v>-0.043692981649344806</v>
      </c>
      <c r="E16" s="23">
        <f t="shared" si="1"/>
        <v>-0.04731125658119434</v>
      </c>
      <c r="F16" s="23">
        <f t="shared" si="1"/>
        <v>0.0026764855567887797</v>
      </c>
      <c r="G16" s="23">
        <f t="shared" si="1"/>
        <v>-0.03542032695226633</v>
      </c>
      <c r="H16" s="23">
        <f t="shared" si="1"/>
        <v>-0.08381417719949481</v>
      </c>
      <c r="I16" s="23">
        <f t="shared" si="1"/>
        <v>0.008756346067997231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30090.98171357638</v>
      </c>
      <c r="D21" s="33">
        <v>98318.21773226562</v>
      </c>
      <c r="E21" s="33">
        <v>0.8564535453529736</v>
      </c>
      <c r="F21" s="33">
        <v>0.9047619047619048</v>
      </c>
      <c r="G21" s="33">
        <v>0.5435967302452316</v>
      </c>
      <c r="H21" s="33">
        <v>0.838776620301594</v>
      </c>
      <c r="I21" s="33">
        <v>0.8662456951721584</v>
      </c>
    </row>
    <row r="22" spans="1:9" ht="12.75">
      <c r="A22" s="31"/>
      <c r="B22" s="17">
        <v>2011</v>
      </c>
      <c r="C22" s="33">
        <v>29041.86596972237</v>
      </c>
      <c r="D22" s="33">
        <v>93931.23629461476</v>
      </c>
      <c r="E22" s="33">
        <v>0.873245928336468</v>
      </c>
      <c r="F22" s="33">
        <v>0.9042821158690176</v>
      </c>
      <c r="G22" s="33">
        <v>0.5350404312668463</v>
      </c>
      <c r="H22" s="33">
        <v>0.8458308064802951</v>
      </c>
      <c r="I22" s="33">
        <v>0.8651748113812319</v>
      </c>
    </row>
    <row r="23" spans="1:9" ht="12.75">
      <c r="A23" s="32"/>
      <c r="B23" s="17">
        <v>2010</v>
      </c>
      <c r="C23" s="33">
        <v>27044.72194887937</v>
      </c>
      <c r="D23" s="33">
        <v>88226.95326688254</v>
      </c>
      <c r="E23" s="33">
        <v>0.8590104948838466</v>
      </c>
      <c r="F23" s="33">
        <v>0.9075</v>
      </c>
      <c r="G23" s="33">
        <v>0.5319148936170213</v>
      </c>
      <c r="H23" s="33">
        <v>0.8562969710772034</v>
      </c>
      <c r="I23" s="33">
        <v>0.8633155761515707</v>
      </c>
    </row>
    <row r="24" spans="1:9" ht="12.75">
      <c r="A24" s="32"/>
      <c r="B24" s="17">
        <v>2009</v>
      </c>
      <c r="C24" s="33">
        <v>26125.573054717453</v>
      </c>
      <c r="D24" s="33">
        <v>83083.70341539953</v>
      </c>
      <c r="E24" s="33">
        <v>0.8421486800967815</v>
      </c>
      <c r="F24" s="33">
        <v>0.8995327102803738</v>
      </c>
      <c r="G24" s="33">
        <v>0.5370138017565872</v>
      </c>
      <c r="H24" s="33">
        <v>0.8942034969303128</v>
      </c>
      <c r="I24" s="33">
        <v>0.864415278097017</v>
      </c>
    </row>
    <row r="25" spans="2:9" ht="12.75">
      <c r="B25" s="17">
        <v>2008</v>
      </c>
      <c r="C25" s="33">
        <v>25242.004181832264</v>
      </c>
      <c r="D25" s="33">
        <v>78853.6544644519</v>
      </c>
      <c r="E25" s="33">
        <v>0.8589312770583576</v>
      </c>
      <c r="F25" s="33">
        <v>0.9344660194174758</v>
      </c>
      <c r="G25" s="33">
        <v>0.5118012422360249</v>
      </c>
      <c r="H25" s="33">
        <v>0.904121558862806</v>
      </c>
      <c r="I25" s="33">
        <v>0.8618901494617827</v>
      </c>
    </row>
    <row r="26" spans="2:9" ht="12.75">
      <c r="B26" s="17">
        <v>2007</v>
      </c>
      <c r="C26" s="33">
        <v>22911.266932025053</v>
      </c>
      <c r="D26" s="33">
        <v>75086.06998598293</v>
      </c>
      <c r="E26" s="33">
        <v>0.866986781291642</v>
      </c>
      <c r="F26" s="33">
        <v>0.9079601990049752</v>
      </c>
      <c r="G26" s="33">
        <v>0.5114503816793893</v>
      </c>
      <c r="H26" s="33">
        <v>0.8825104615664449</v>
      </c>
      <c r="I26" s="33">
        <v>0.8587901894535469</v>
      </c>
    </row>
    <row r="27" spans="2:9" ht="12.75">
      <c r="B27" s="17">
        <v>2006</v>
      </c>
      <c r="C27" s="33">
        <v>20056.797841720403</v>
      </c>
      <c r="D27" s="33">
        <v>68097.19651794231</v>
      </c>
      <c r="E27" s="33">
        <v>0.8644644514593539</v>
      </c>
      <c r="F27" s="33">
        <v>0.8658536585365854</v>
      </c>
      <c r="G27" s="33">
        <v>0.5283505154639175</v>
      </c>
      <c r="H27" s="33">
        <v>0.8715203762811686</v>
      </c>
      <c r="I27" s="33">
        <v>0.8545570238621957</v>
      </c>
    </row>
    <row r="28" spans="2:9" ht="12.75">
      <c r="B28" s="17">
        <v>2005</v>
      </c>
      <c r="C28" s="33">
        <v>18938.196899581537</v>
      </c>
      <c r="D28" s="33">
        <v>65415.121859405706</v>
      </c>
      <c r="E28" s="33">
        <v>0.8639106510308339</v>
      </c>
      <c r="F28" s="33">
        <v>0.8278301886792453</v>
      </c>
      <c r="G28" s="33">
        <v>0.539440203562341</v>
      </c>
      <c r="H28" s="33">
        <v>0.8840181662359047</v>
      </c>
      <c r="I28" s="33">
        <v>0.84887918450039</v>
      </c>
    </row>
    <row r="29" spans="1:9" ht="12.75">
      <c r="A29" s="32"/>
      <c r="B29" s="17">
        <v>2004</v>
      </c>
      <c r="C29" s="33">
        <v>18413.151870938662</v>
      </c>
      <c r="D29" s="33">
        <v>64363.8576840862</v>
      </c>
      <c r="E29" s="33">
        <v>0.9313343637673462</v>
      </c>
      <c r="F29" s="33">
        <v>0.821882951653944</v>
      </c>
      <c r="G29" s="33">
        <v>0.524</v>
      </c>
      <c r="H29" s="33">
        <v>0.8461248609534812</v>
      </c>
      <c r="I29" s="33">
        <v>0.8429556522822437</v>
      </c>
    </row>
    <row r="30" spans="2:9" ht="12.75">
      <c r="B30" s="17">
        <v>2003</v>
      </c>
      <c r="C30" s="33">
        <v>15565.514504100252</v>
      </c>
      <c r="D30" s="33">
        <v>54245.78602459484</v>
      </c>
      <c r="E30" s="33">
        <v>0.9466173091623763</v>
      </c>
      <c r="F30" s="33">
        <v>0.8184143222506394</v>
      </c>
      <c r="G30" s="33">
        <v>0.5051679586563308</v>
      </c>
      <c r="H30" s="33">
        <v>0.8767349213487219</v>
      </c>
      <c r="I30" s="33">
        <v>0.8362684445000175</v>
      </c>
    </row>
    <row r="31" spans="2:9" ht="12.75">
      <c r="B31" s="17">
        <v>2002</v>
      </c>
      <c r="C31" s="33">
        <v>15234.55503204968</v>
      </c>
      <c r="D31" s="33">
        <v>52507.60473316028</v>
      </c>
      <c r="E31" s="33">
        <v>0.9001202422948955</v>
      </c>
      <c r="F31" s="33">
        <v>0.8028169014084507</v>
      </c>
      <c r="G31" s="33">
        <v>0.534504391468005</v>
      </c>
      <c r="H31" s="33">
        <v>0.9059412468115869</v>
      </c>
      <c r="I31" s="33">
        <v>0.8291616753486539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L46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1.5742187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2" width="11.421875" style="1" hidden="1" customWidth="1"/>
    <col min="13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-0.18637805865234072</v>
      </c>
      <c r="D6" s="23">
        <f aca="true" t="shared" si="0" ref="D6:I6">(D21-D36)/D36</f>
        <v>-0.10742757590922704</v>
      </c>
      <c r="E6" s="23">
        <f t="shared" si="0"/>
        <v>-0.022502935198006724</v>
      </c>
      <c r="F6" s="23">
        <f t="shared" si="0"/>
        <v>-0.02028374544791196</v>
      </c>
      <c r="G6" s="23">
        <f t="shared" si="0"/>
        <v>0.007644303939112415</v>
      </c>
      <c r="H6" s="23">
        <f t="shared" si="0"/>
        <v>-0.052421753171193776</v>
      </c>
      <c r="I6" s="23">
        <f t="shared" si="0"/>
        <v>-0.0031241508279255563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-0.18214170105809618</v>
      </c>
      <c r="D7" s="23">
        <f t="shared" si="1"/>
        <v>-0.10769555833482752</v>
      </c>
      <c r="E7" s="23">
        <f t="shared" si="1"/>
        <v>0.01920913756932224</v>
      </c>
      <c r="F7" s="23">
        <f t="shared" si="1"/>
        <v>-0.0150283700891339</v>
      </c>
      <c r="G7" s="23">
        <f t="shared" si="1"/>
        <v>-0.023852504566126146</v>
      </c>
      <c r="H7" s="23">
        <f t="shared" si="1"/>
        <v>-0.06109336913630808</v>
      </c>
      <c r="I7" s="23">
        <f t="shared" si="1"/>
        <v>-0.0038146991226529164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-0.1693386426028342</v>
      </c>
      <c r="D8" s="23">
        <f t="shared" si="1"/>
        <v>-0.09639873269071014</v>
      </c>
      <c r="E8" s="23">
        <f t="shared" si="1"/>
        <v>-0.004142393745222533</v>
      </c>
      <c r="F8" s="23">
        <f t="shared" si="1"/>
        <v>-0.012829095014280532</v>
      </c>
      <c r="G8" s="23">
        <f t="shared" si="1"/>
        <v>-0.016968967767497158</v>
      </c>
      <c r="H8" s="23">
        <f t="shared" si="1"/>
        <v>-0.0442927290380667</v>
      </c>
      <c r="I8" s="23">
        <f t="shared" si="1"/>
        <v>-0.004673730510654611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-0.1604590437017271</v>
      </c>
      <c r="D9" s="23">
        <f t="shared" si="1"/>
        <v>-0.10001319259210896</v>
      </c>
      <c r="E9" s="23">
        <f t="shared" si="1"/>
        <v>-0.03326238341631097</v>
      </c>
      <c r="F9" s="23">
        <f t="shared" si="1"/>
        <v>-0.02279590992012993</v>
      </c>
      <c r="G9" s="23">
        <f t="shared" si="1"/>
        <v>-0.0024312069400561544</v>
      </c>
      <c r="H9" s="23">
        <f t="shared" si="1"/>
        <v>-0.004162118837261273</v>
      </c>
      <c r="I9" s="23">
        <f t="shared" si="1"/>
        <v>-0.006013803486808486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-0.1412521872079187</v>
      </c>
      <c r="D10" s="23">
        <f t="shared" si="1"/>
        <v>-0.09421247525740734</v>
      </c>
      <c r="E10" s="23">
        <f t="shared" si="1"/>
        <v>0.10971737969275476</v>
      </c>
      <c r="F10" s="23">
        <f t="shared" si="1"/>
        <v>-0.023476232858068078</v>
      </c>
      <c r="G10" s="23">
        <f t="shared" si="1"/>
        <v>-0.032170685242372425</v>
      </c>
      <c r="H10" s="23">
        <f t="shared" si="1"/>
        <v>-0.08994739038686415</v>
      </c>
      <c r="I10" s="23">
        <f t="shared" si="1"/>
        <v>-0.0067036681125082695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-0.13683241701561216</v>
      </c>
      <c r="D11" s="23">
        <f t="shared" si="1"/>
        <v>-0.08531273220187989</v>
      </c>
      <c r="E11" s="23">
        <f t="shared" si="1"/>
        <v>0.052070695477879216</v>
      </c>
      <c r="F11" s="23">
        <f t="shared" si="1"/>
        <v>-0.018358715639586954</v>
      </c>
      <c r="G11" s="23">
        <f t="shared" si="1"/>
        <v>-0.03953790228754507</v>
      </c>
      <c r="H11" s="23">
        <f t="shared" si="1"/>
        <v>-0.04173042540071057</v>
      </c>
      <c r="I11" s="23">
        <f t="shared" si="1"/>
        <v>-0.00721131584341168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-0.13428534971412864</v>
      </c>
      <c r="D12" s="23">
        <f t="shared" si="1"/>
        <v>-0.07978986265400131</v>
      </c>
      <c r="E12" s="23">
        <f t="shared" si="1"/>
        <v>0.02350722990072457</v>
      </c>
      <c r="F12" s="23">
        <f t="shared" si="1"/>
        <v>-0.02678853072261113</v>
      </c>
      <c r="G12" s="23">
        <f t="shared" si="1"/>
        <v>-0.022127031342129965</v>
      </c>
      <c r="H12" s="23">
        <f t="shared" si="1"/>
        <v>-0.02690653277940838</v>
      </c>
      <c r="I12" s="23">
        <f t="shared" si="1"/>
        <v>-0.00744947720033987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-0.1351734023605202</v>
      </c>
      <c r="D13" s="23">
        <f t="shared" si="1"/>
        <v>-0.07915280756332171</v>
      </c>
      <c r="E13" s="23">
        <f t="shared" si="1"/>
        <v>-0.028930722163196813</v>
      </c>
      <c r="F13" s="23">
        <f t="shared" si="1"/>
        <v>-0.02742986681779531</v>
      </c>
      <c r="G13" s="23">
        <f t="shared" si="1"/>
        <v>0.01567700906133132</v>
      </c>
      <c r="H13" s="23">
        <f t="shared" si="1"/>
        <v>-0.01333361987711388</v>
      </c>
      <c r="I13" s="23">
        <f t="shared" si="1"/>
        <v>-0.007696839783148875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-0.1192057869839847</v>
      </c>
      <c r="D14" s="23">
        <f t="shared" si="1"/>
        <v>-0.06250865977903537</v>
      </c>
      <c r="E14" s="23">
        <f t="shared" si="1"/>
        <v>-0.08201019256218821</v>
      </c>
      <c r="F14" s="23">
        <f t="shared" si="1"/>
        <v>-0.03870126173707191</v>
      </c>
      <c r="G14" s="23">
        <f t="shared" si="1"/>
        <v>0.028844765926277185</v>
      </c>
      <c r="H14" s="23">
        <f t="shared" si="1"/>
        <v>0.04333922804461022</v>
      </c>
      <c r="I14" s="23">
        <f t="shared" si="1"/>
        <v>-0.00817382082023516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-0.11093203861194063</v>
      </c>
      <c r="D15" s="23">
        <f t="shared" si="1"/>
        <v>-0.060595612813912764</v>
      </c>
      <c r="E15" s="23">
        <f t="shared" si="1"/>
        <v>-0.09956161928794557</v>
      </c>
      <c r="F15" s="23">
        <f t="shared" si="1"/>
        <v>-0.027626046562867202</v>
      </c>
      <c r="G15" s="23">
        <f t="shared" si="1"/>
        <v>0.016650775703508678</v>
      </c>
      <c r="H15" s="23">
        <f t="shared" si="1"/>
        <v>0.07207341786736965</v>
      </c>
      <c r="I15" s="23">
        <f t="shared" si="1"/>
        <v>-0.008257929774836017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-0.10177683312967142</v>
      </c>
      <c r="D16" s="23">
        <f t="shared" si="1"/>
        <v>-0.05372843543878144</v>
      </c>
      <c r="E16" s="23">
        <f t="shared" si="1"/>
        <v>-0.10796571014871664</v>
      </c>
      <c r="F16" s="23">
        <f t="shared" si="1"/>
        <v>-0.018153826701782002</v>
      </c>
      <c r="G16" s="23">
        <f t="shared" si="1"/>
        <v>0.00036808776048894104</v>
      </c>
      <c r="H16" s="23">
        <f t="shared" si="1"/>
        <v>0.09209766561364381</v>
      </c>
      <c r="I16" s="23">
        <f t="shared" si="1"/>
        <v>-0.007976058100700956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30233.676333378487</v>
      </c>
      <c r="D21" s="33">
        <v>91954.45728884074</v>
      </c>
      <c r="E21" s="33">
        <v>0.8713982231837557</v>
      </c>
      <c r="F21" s="33">
        <v>0.8808463251670379</v>
      </c>
      <c r="G21" s="33">
        <v>0.5630094043887147</v>
      </c>
      <c r="H21" s="33">
        <v>0.8983511454681141</v>
      </c>
      <c r="I21" s="33">
        <v>0.8469145260169318</v>
      </c>
    </row>
    <row r="22" spans="1:9" ht="12.75">
      <c r="A22" s="31"/>
      <c r="B22" s="17">
        <v>2011</v>
      </c>
      <c r="C22" s="33">
        <v>28981.066256189326</v>
      </c>
      <c r="D22" s="33">
        <v>87381.50685471637</v>
      </c>
      <c r="E22" s="33">
        <v>0.9133178115921412</v>
      </c>
      <c r="F22" s="33">
        <v>0.8901869158878505</v>
      </c>
      <c r="G22" s="33">
        <v>0.5421152628245726</v>
      </c>
      <c r="H22" s="33">
        <v>0.8897087908187011</v>
      </c>
      <c r="I22" s="33">
        <v>0.8457698118063068</v>
      </c>
    </row>
    <row r="23" spans="1:9" ht="12.75">
      <c r="A23" s="32"/>
      <c r="B23" s="17">
        <v>2010</v>
      </c>
      <c r="C23" s="33">
        <v>27291.513695787555</v>
      </c>
      <c r="D23" s="33">
        <v>82690.27081838042</v>
      </c>
      <c r="E23" s="33">
        <v>0.8903202504174592</v>
      </c>
      <c r="F23" s="33">
        <v>0.8922018348623854</v>
      </c>
      <c r="G23" s="33">
        <v>0.543640897755611</v>
      </c>
      <c r="H23" s="33">
        <v>0.9054826295802659</v>
      </c>
      <c r="I23" s="33">
        <v>0.8440566614460019</v>
      </c>
    </row>
    <row r="24" spans="1:9" ht="12.75">
      <c r="A24" s="32"/>
      <c r="B24" s="17">
        <v>2009</v>
      </c>
      <c r="C24" s="33">
        <v>26609.855670362183</v>
      </c>
      <c r="D24" s="33">
        <v>77431.94836111677</v>
      </c>
      <c r="E24" s="33">
        <v>0.8566869510976544</v>
      </c>
      <c r="F24" s="33">
        <v>0.8972972972972973</v>
      </c>
      <c r="G24" s="33">
        <v>0.5479857819905213</v>
      </c>
      <c r="H24" s="33">
        <v>0.9673152874783099</v>
      </c>
      <c r="I24" s="33">
        <v>0.8433861763882841</v>
      </c>
    </row>
    <row r="25" spans="2:9" ht="12.75">
      <c r="B25" s="17">
        <v>2008</v>
      </c>
      <c r="C25" s="33">
        <v>25109.312845093467</v>
      </c>
      <c r="D25" s="33">
        <v>71266.25389945143</v>
      </c>
      <c r="E25" s="33">
        <v>0.9953438317325981</v>
      </c>
      <c r="F25" s="33">
        <v>0.9070631970260223</v>
      </c>
      <c r="G25" s="33">
        <v>0.5247074122236671</v>
      </c>
      <c r="H25" s="33">
        <v>0.8838709640342675</v>
      </c>
      <c r="I25" s="33">
        <v>0.8414613151972177</v>
      </c>
    </row>
    <row r="26" spans="2:9" ht="12.75">
      <c r="B26" s="17">
        <v>2007</v>
      </c>
      <c r="C26" s="33">
        <v>23453.441593389787</v>
      </c>
      <c r="D26" s="33">
        <v>69521.76052579744</v>
      </c>
      <c r="E26" s="33">
        <v>0.9406466566920676</v>
      </c>
      <c r="F26" s="33">
        <v>0.8874251497005988</v>
      </c>
      <c r="G26" s="33">
        <v>0.515750463248919</v>
      </c>
      <c r="H26" s="33">
        <v>0.9338549231285697</v>
      </c>
      <c r="I26" s="33">
        <v>0.8390899727801074</v>
      </c>
    </row>
    <row r="27" spans="2:9" ht="12.75">
      <c r="B27" s="17">
        <v>2006</v>
      </c>
      <c r="C27" s="33">
        <v>21185.93418122883</v>
      </c>
      <c r="D27" s="33">
        <v>65183.228710149866</v>
      </c>
      <c r="E27" s="33">
        <v>0.9238163357491931</v>
      </c>
      <c r="F27" s="33">
        <v>0.8385236447520185</v>
      </c>
      <c r="G27" s="33">
        <v>0.5280146163215591</v>
      </c>
      <c r="H27" s="33">
        <v>0.9507806012963506</v>
      </c>
      <c r="I27" s="33">
        <v>0.8357656974473606</v>
      </c>
    </row>
    <row r="28" spans="2:9" ht="12.75">
      <c r="B28" s="17">
        <v>2005</v>
      </c>
      <c r="C28" s="33">
        <v>19600.600120004663</v>
      </c>
      <c r="D28" s="33">
        <v>61165.47450240636</v>
      </c>
      <c r="E28" s="33">
        <v>0.8956430548131724</v>
      </c>
      <c r="F28" s="33">
        <v>0.8</v>
      </c>
      <c r="G28" s="33">
        <v>0.5575647980711271</v>
      </c>
      <c r="H28" s="33">
        <v>0.9648490206113618</v>
      </c>
      <c r="I28" s="33">
        <v>0.8313489693959104</v>
      </c>
    </row>
    <row r="29" spans="1:9" ht="12.75">
      <c r="A29" s="32"/>
      <c r="B29" s="17">
        <v>2004</v>
      </c>
      <c r="C29" s="33">
        <v>18910.600128223847</v>
      </c>
      <c r="D29" s="33">
        <v>59532.015143714496</v>
      </c>
      <c r="E29" s="33">
        <v>0.8588118050799592</v>
      </c>
      <c r="F29" s="33">
        <v>0.7790224032586558</v>
      </c>
      <c r="G29" s="33">
        <v>0.5627507163323783</v>
      </c>
      <c r="H29" s="33">
        <v>1.021269323644638</v>
      </c>
      <c r="I29" s="33">
        <v>0.8261338769147756</v>
      </c>
    </row>
    <row r="30" spans="2:9" ht="12.75">
      <c r="B30" s="17">
        <v>2003</v>
      </c>
      <c r="C30" s="33">
        <v>17348.421916870313</v>
      </c>
      <c r="D30" s="33">
        <v>54036.66520073175</v>
      </c>
      <c r="E30" s="33">
        <v>0.856742060210274</v>
      </c>
      <c r="F30" s="33">
        <v>0.78125</v>
      </c>
      <c r="G30" s="33">
        <v>0.5566778900112234</v>
      </c>
      <c r="H30" s="33">
        <v>1.0496745832079162</v>
      </c>
      <c r="I30" s="33">
        <v>0.8208667489949917</v>
      </c>
    </row>
    <row r="31" spans="2:9" ht="12.75">
      <c r="B31" s="17">
        <v>2002</v>
      </c>
      <c r="C31" s="33">
        <v>16803.38841832893</v>
      </c>
      <c r="D31" s="33">
        <v>51956.59168945969</v>
      </c>
      <c r="E31" s="33">
        <v>0.8428126464839708</v>
      </c>
      <c r="F31" s="33">
        <v>0.7861386138613862</v>
      </c>
      <c r="G31" s="33">
        <v>0.5543358946212953</v>
      </c>
      <c r="H31" s="33">
        <v>1.0798860844646356</v>
      </c>
      <c r="I31" s="33">
        <v>0.8154082369418403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L48"/>
  <sheetViews>
    <sheetView showGridLines="0" zoomScale="70" zoomScaleNormal="70" workbookViewId="0" topLeftCell="A1">
      <selection activeCell="H19" sqref="H19"/>
    </sheetView>
  </sheetViews>
  <sheetFormatPr defaultColWidth="0" defaultRowHeight="12.75" zeroHeight="1"/>
  <cols>
    <col min="1" max="1" width="10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-0.022651082112874796</v>
      </c>
      <c r="D6" s="23">
        <f aca="true" t="shared" si="0" ref="D6:I6">(D21-D36)/D36</f>
        <v>0.06706306333449187</v>
      </c>
      <c r="E6" s="23">
        <f t="shared" si="0"/>
        <v>-0.012009150427322023</v>
      </c>
      <c r="F6" s="23">
        <f t="shared" si="0"/>
        <v>0.005702952783150924</v>
      </c>
      <c r="G6" s="23">
        <f t="shared" si="0"/>
        <v>-0.006277322848918118</v>
      </c>
      <c r="H6" s="23">
        <f t="shared" si="0"/>
        <v>-0.058116052727769874</v>
      </c>
      <c r="I6" s="23">
        <f t="shared" si="0"/>
        <v>-0.015140437502619642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-0.04205000872119342</v>
      </c>
      <c r="D7" s="23">
        <f t="shared" si="1"/>
        <v>0.037046471227377906</v>
      </c>
      <c r="E7" s="23">
        <f t="shared" si="1"/>
        <v>0.06870665927693126</v>
      </c>
      <c r="F7" s="23">
        <f t="shared" si="1"/>
        <v>0.012471206983480507</v>
      </c>
      <c r="G7" s="23">
        <f t="shared" si="1"/>
        <v>-0.0191705418999715</v>
      </c>
      <c r="H7" s="23">
        <f t="shared" si="1"/>
        <v>-0.1163401336696186</v>
      </c>
      <c r="I7" s="23">
        <f t="shared" si="1"/>
        <v>-0.015025944976332199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-0.041167116581311926</v>
      </c>
      <c r="D8" s="23">
        <f t="shared" si="1"/>
        <v>0.026140048737216308</v>
      </c>
      <c r="E8" s="23">
        <f t="shared" si="1"/>
        <v>0.060701354145329005</v>
      </c>
      <c r="F8" s="23">
        <f t="shared" si="1"/>
        <v>0.0018976413574877883</v>
      </c>
      <c r="G8" s="23">
        <f t="shared" si="1"/>
        <v>0.004701117114486028</v>
      </c>
      <c r="H8" s="23">
        <f t="shared" si="1"/>
        <v>-0.11179879069652417</v>
      </c>
      <c r="I8" s="23">
        <f t="shared" si="1"/>
        <v>-0.01469302027187441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-0.0180321475328392</v>
      </c>
      <c r="D9" s="23">
        <f t="shared" si="1"/>
        <v>0.05748126879223789</v>
      </c>
      <c r="E9" s="23">
        <f t="shared" si="1"/>
        <v>0.08974451458349078</v>
      </c>
      <c r="F9" s="23">
        <f t="shared" si="1"/>
        <v>0.021795336442012744</v>
      </c>
      <c r="G9" s="23">
        <f t="shared" si="1"/>
        <v>-0.04735824816426116</v>
      </c>
      <c r="H9" s="23">
        <f t="shared" si="1"/>
        <v>-0.11071312800538564</v>
      </c>
      <c r="I9" s="23">
        <f t="shared" si="1"/>
        <v>-0.015616135931452472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-0.045014314859021964</v>
      </c>
      <c r="D10" s="23">
        <f t="shared" si="1"/>
        <v>0.0412130268964934</v>
      </c>
      <c r="E10" s="23">
        <f t="shared" si="1"/>
        <v>0.05962585024777099</v>
      </c>
      <c r="F10" s="23">
        <f t="shared" si="1"/>
        <v>0.01897221845333917</v>
      </c>
      <c r="G10" s="23">
        <f t="shared" si="1"/>
        <v>-0.028048303994363782</v>
      </c>
      <c r="H10" s="23">
        <f t="shared" si="1"/>
        <v>-0.11302472770500126</v>
      </c>
      <c r="I10" s="23">
        <f t="shared" si="1"/>
        <v>-0.01465983472072399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-0.015925678470578224</v>
      </c>
      <c r="D11" s="23">
        <f t="shared" si="1"/>
        <v>0.07065430463542294</v>
      </c>
      <c r="E11" s="23">
        <f t="shared" si="1"/>
        <v>0.06350623646020304</v>
      </c>
      <c r="F11" s="23">
        <f t="shared" si="1"/>
        <v>0.0013179335995322959</v>
      </c>
      <c r="G11" s="23">
        <f t="shared" si="1"/>
        <v>-0.010856836145343473</v>
      </c>
      <c r="H11" s="23">
        <f t="shared" si="1"/>
        <v>-0.1152793955664942</v>
      </c>
      <c r="I11" s="23">
        <f t="shared" si="1"/>
        <v>-0.013717559855956579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-0.013903987018860238</v>
      </c>
      <c r="D12" s="23">
        <f t="shared" si="1"/>
        <v>0.07538762930752474</v>
      </c>
      <c r="E12" s="23">
        <f t="shared" si="1"/>
        <v>0.0986074996640148</v>
      </c>
      <c r="F12" s="23">
        <f t="shared" si="1"/>
        <v>0.005018413097856721</v>
      </c>
      <c r="G12" s="23">
        <f t="shared" si="1"/>
        <v>-0.022932869863149293</v>
      </c>
      <c r="H12" s="23">
        <f t="shared" si="1"/>
        <v>-0.13890703252970177</v>
      </c>
      <c r="I12" s="23">
        <f t="shared" si="1"/>
        <v>-0.012895474681052507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-0.011848886772585073</v>
      </c>
      <c r="D13" s="23">
        <f t="shared" si="1"/>
        <v>0.07939953917236535</v>
      </c>
      <c r="E13" s="23">
        <f t="shared" si="1"/>
        <v>0.07158556470757789</v>
      </c>
      <c r="F13" s="23">
        <f t="shared" si="1"/>
        <v>-0.011789119061941186</v>
      </c>
      <c r="G13" s="23">
        <f t="shared" si="1"/>
        <v>-0.02412654940188295</v>
      </c>
      <c r="H13" s="23">
        <f t="shared" si="1"/>
        <v>-0.10285883715157076</v>
      </c>
      <c r="I13" s="23">
        <f t="shared" si="1"/>
        <v>-0.012560801528348528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-0.01842510362822091</v>
      </c>
      <c r="D14" s="23">
        <f t="shared" si="1"/>
        <v>0.07234207161752654</v>
      </c>
      <c r="E14" s="23">
        <f t="shared" si="1"/>
        <v>0.06736588449806333</v>
      </c>
      <c r="F14" s="23">
        <f t="shared" si="1"/>
        <v>-0.013975337799508724</v>
      </c>
      <c r="G14" s="23">
        <f t="shared" si="1"/>
        <v>-0.028210898498588693</v>
      </c>
      <c r="H14" s="23">
        <f t="shared" si="1"/>
        <v>-0.09385451348448999</v>
      </c>
      <c r="I14" s="23">
        <f t="shared" si="1"/>
        <v>-0.012313661482362341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-0.008041037397544557</v>
      </c>
      <c r="D15" s="23">
        <f t="shared" si="1"/>
        <v>0.07945016865517943</v>
      </c>
      <c r="E15" s="23">
        <f t="shared" si="1"/>
        <v>0.046942906203201316</v>
      </c>
      <c r="F15" s="23">
        <f t="shared" si="1"/>
        <v>-0.01093099492612753</v>
      </c>
      <c r="G15" s="23">
        <f t="shared" si="1"/>
        <v>-0.013624667676153362</v>
      </c>
      <c r="H15" s="23">
        <f t="shared" si="1"/>
        <v>-0.08947430782269072</v>
      </c>
      <c r="I15" s="23">
        <f t="shared" si="1"/>
        <v>-0.011885872114188768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0.0030336503651890194</v>
      </c>
      <c r="D16" s="23">
        <f t="shared" si="1"/>
        <v>0.08497161361498752</v>
      </c>
      <c r="E16" s="23">
        <f t="shared" si="1"/>
        <v>0.02387285184721999</v>
      </c>
      <c r="F16" s="23">
        <f t="shared" si="1"/>
        <v>-0.020946020863222708</v>
      </c>
      <c r="G16" s="23">
        <f t="shared" si="1"/>
        <v>0.003552631199317091</v>
      </c>
      <c r="H16" s="23">
        <f t="shared" si="1"/>
        <v>-0.06994474492053739</v>
      </c>
      <c r="I16" s="23">
        <f t="shared" si="1"/>
        <v>-0.011912152544517126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36317.66714554577</v>
      </c>
      <c r="D21" s="33">
        <v>109930.80475440764</v>
      </c>
      <c r="E21" s="33">
        <v>0.8807529984899094</v>
      </c>
      <c r="F21" s="33">
        <v>0.9042105263157895</v>
      </c>
      <c r="G21" s="33">
        <v>0.5552308591466978</v>
      </c>
      <c r="H21" s="33">
        <v>0.8929526672459638</v>
      </c>
      <c r="I21" s="33">
        <v>0.8367058648862262</v>
      </c>
    </row>
    <row r="22" spans="1:9" ht="12.75">
      <c r="A22" s="31"/>
      <c r="B22" s="17">
        <v>2011</v>
      </c>
      <c r="C22" s="33">
        <v>33945.25947011167</v>
      </c>
      <c r="D22" s="33">
        <v>101555.79094182994</v>
      </c>
      <c r="E22" s="33">
        <v>0.9576727595011058</v>
      </c>
      <c r="F22" s="33">
        <v>0.9150401836969001</v>
      </c>
      <c r="G22" s="33">
        <v>0.5447154471544715</v>
      </c>
      <c r="H22" s="33">
        <v>0.837356905707014</v>
      </c>
      <c r="I22" s="33">
        <v>0.8362513685132472</v>
      </c>
    </row>
    <row r="23" spans="1:9" ht="12.75">
      <c r="A23" s="32"/>
      <c r="B23" s="17">
        <v>2010</v>
      </c>
      <c r="C23" s="33">
        <v>31502.60998271145</v>
      </c>
      <c r="D23" s="33">
        <v>93904.02780236799</v>
      </c>
      <c r="E23" s="33">
        <v>0.9482920944816321</v>
      </c>
      <c r="F23" s="33">
        <v>0.905511811023622</v>
      </c>
      <c r="G23" s="33">
        <v>0.555625</v>
      </c>
      <c r="H23" s="33">
        <v>0.8415241685741214</v>
      </c>
      <c r="I23" s="33">
        <v>0.8355601025535554</v>
      </c>
    </row>
    <row r="24" spans="1:9" ht="12.75">
      <c r="A24" s="32"/>
      <c r="B24" s="17">
        <v>2009</v>
      </c>
      <c r="C24" s="33">
        <v>31124.178792062594</v>
      </c>
      <c r="D24" s="33">
        <v>90982.26143314783</v>
      </c>
      <c r="E24" s="33">
        <v>0.9656910930734496</v>
      </c>
      <c r="F24" s="33">
        <v>0.9382422802850356</v>
      </c>
      <c r="G24" s="33">
        <v>0.5233064014916097</v>
      </c>
      <c r="H24" s="33">
        <v>0.8638160914603539</v>
      </c>
      <c r="I24" s="33">
        <v>0.8352387046494348</v>
      </c>
    </row>
    <row r="25" spans="2:9" ht="12.75">
      <c r="B25" s="17">
        <v>2008</v>
      </c>
      <c r="C25" s="33">
        <v>27923.255202044413</v>
      </c>
      <c r="D25" s="33">
        <v>81921.36666853412</v>
      </c>
      <c r="E25" s="33">
        <v>0.9504150095230004</v>
      </c>
      <c r="F25" s="33">
        <v>0.9464922711058263</v>
      </c>
      <c r="G25" s="33">
        <v>0.5269423558897243</v>
      </c>
      <c r="H25" s="33">
        <v>0.8614575473072974</v>
      </c>
      <c r="I25" s="33">
        <v>0.8347213261293474</v>
      </c>
    </row>
    <row r="26" spans="2:9" ht="12.75">
      <c r="B26" s="17">
        <v>2007</v>
      </c>
      <c r="C26" s="33">
        <v>26738.64273696018</v>
      </c>
      <c r="D26" s="33">
        <v>81376.19795666191</v>
      </c>
      <c r="E26" s="33">
        <v>0.9508710678829924</v>
      </c>
      <c r="F26" s="33">
        <v>0.9052132701421801</v>
      </c>
      <c r="G26" s="33">
        <v>0.5311516677155443</v>
      </c>
      <c r="H26" s="33">
        <v>0.8621798228217752</v>
      </c>
      <c r="I26" s="33">
        <v>0.8335909937944385</v>
      </c>
    </row>
    <row r="27" spans="2:9" ht="12.75">
      <c r="B27" s="17">
        <v>2006</v>
      </c>
      <c r="C27" s="33">
        <v>24131.929869145646</v>
      </c>
      <c r="D27" s="33">
        <v>76175.25057416501</v>
      </c>
      <c r="E27" s="33">
        <v>0.9916017445862446</v>
      </c>
      <c r="F27" s="33">
        <v>0.8659286592865929</v>
      </c>
      <c r="G27" s="33">
        <v>0.527579493835172</v>
      </c>
      <c r="H27" s="33">
        <v>0.8413482537519437</v>
      </c>
      <c r="I27" s="33">
        <v>0.8311799582046611</v>
      </c>
    </row>
    <row r="28" spans="2:9" ht="12.75">
      <c r="B28" s="17">
        <v>2005</v>
      </c>
      <c r="C28" s="33">
        <v>22395.651199180735</v>
      </c>
      <c r="D28" s="33">
        <v>71697.00416466923</v>
      </c>
      <c r="E28" s="33">
        <v>0.9883519029727654</v>
      </c>
      <c r="F28" s="33">
        <v>0.8128654970760234</v>
      </c>
      <c r="G28" s="33">
        <v>0.5357142857142857</v>
      </c>
      <c r="H28" s="33">
        <v>0.8773034024090663</v>
      </c>
      <c r="I28" s="33">
        <v>0.8272739550795505</v>
      </c>
    </row>
    <row r="29" spans="1:9" ht="12.75">
      <c r="A29" s="32"/>
      <c r="B29" s="17">
        <v>2004</v>
      </c>
      <c r="C29" s="33">
        <v>21074.355492901</v>
      </c>
      <c r="D29" s="33">
        <v>68095.22574547742</v>
      </c>
      <c r="E29" s="33">
        <v>0.9985583875980536</v>
      </c>
      <c r="F29" s="33">
        <v>0.799059929494712</v>
      </c>
      <c r="G29" s="33">
        <v>0.5315427857589007</v>
      </c>
      <c r="H29" s="33">
        <v>0.8869776610160852</v>
      </c>
      <c r="I29" s="33">
        <v>0.8226856289376543</v>
      </c>
    </row>
    <row r="30" spans="2:9" ht="12.75">
      <c r="B30" s="17">
        <v>2003</v>
      </c>
      <c r="C30" s="33">
        <v>19356.138512269532</v>
      </c>
      <c r="D30" s="33">
        <v>62092.415322027606</v>
      </c>
      <c r="E30" s="33">
        <v>0.9961370390206585</v>
      </c>
      <c r="F30" s="33">
        <v>0.7946635730858469</v>
      </c>
      <c r="G30" s="33">
        <v>0.5401002506265664</v>
      </c>
      <c r="H30" s="33">
        <v>0.891502074864948</v>
      </c>
      <c r="I30" s="33">
        <v>0.8178638943989679</v>
      </c>
    </row>
    <row r="31" spans="2:9" ht="12.75">
      <c r="B31" s="17">
        <v>2002</v>
      </c>
      <c r="C31" s="33">
        <v>18764.116363716297</v>
      </c>
      <c r="D31" s="33">
        <v>59572.14528515108</v>
      </c>
      <c r="E31" s="33">
        <v>0.9673764761580085</v>
      </c>
      <c r="F31" s="33">
        <v>0.7839029768467475</v>
      </c>
      <c r="G31" s="33">
        <v>0.5561005518087063</v>
      </c>
      <c r="H31" s="33">
        <v>0.9196555943365906</v>
      </c>
      <c r="I31" s="33">
        <v>0.812172907938869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  <row r="48" ht="12.75" hidden="1">
      <c r="A48" s="1" t="s">
        <v>62</v>
      </c>
    </row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B1:D17"/>
  <sheetViews>
    <sheetView workbookViewId="0" topLeftCell="A1">
      <selection activeCell="C10" sqref="C10"/>
    </sheetView>
  </sheetViews>
  <sheetFormatPr defaultColWidth="9.140625" defaultRowHeight="12.75"/>
  <cols>
    <col min="2" max="2" width="18.8515625" style="0" bestFit="1" customWidth="1"/>
    <col min="3" max="3" width="19.8515625" style="0" bestFit="1" customWidth="1"/>
  </cols>
  <sheetData>
    <row r="1" spans="2:4" ht="12.75">
      <c r="B1" t="s">
        <v>25</v>
      </c>
      <c r="C1" t="s">
        <v>27</v>
      </c>
      <c r="D1" t="s">
        <v>26</v>
      </c>
    </row>
    <row r="2" spans="2:4" ht="12.75">
      <c r="B2" s="4" t="s">
        <v>22</v>
      </c>
      <c r="C2" s="4" t="s">
        <v>64</v>
      </c>
      <c r="D2">
        <v>2012</v>
      </c>
    </row>
    <row r="3" spans="2:4" ht="12.75">
      <c r="B3" s="4" t="s">
        <v>23</v>
      </c>
      <c r="C3" s="4" t="s">
        <v>45</v>
      </c>
      <c r="D3">
        <v>2011</v>
      </c>
    </row>
    <row r="4" spans="3:4" ht="12.75">
      <c r="C4" s="4" t="s">
        <v>63</v>
      </c>
      <c r="D4">
        <v>2010</v>
      </c>
    </row>
    <row r="5" spans="3:4" ht="12.75">
      <c r="C5" s="4" t="s">
        <v>65</v>
      </c>
      <c r="D5">
        <v>2009</v>
      </c>
    </row>
    <row r="6" spans="3:4" ht="12.75">
      <c r="C6" s="4" t="s">
        <v>46</v>
      </c>
      <c r="D6">
        <v>2008</v>
      </c>
    </row>
    <row r="7" spans="3:4" ht="12.75">
      <c r="C7" s="4" t="s">
        <v>47</v>
      </c>
      <c r="D7">
        <v>2007</v>
      </c>
    </row>
    <row r="8" spans="3:4" ht="12.75">
      <c r="C8" s="4" t="s">
        <v>48</v>
      </c>
      <c r="D8">
        <v>2006</v>
      </c>
    </row>
    <row r="9" spans="3:4" ht="12.75">
      <c r="C9" s="4" t="s">
        <v>78</v>
      </c>
      <c r="D9">
        <v>2005</v>
      </c>
    </row>
    <row r="10" spans="3:4" ht="12.75">
      <c r="C10" s="4" t="s">
        <v>49</v>
      </c>
      <c r="D10">
        <v>2004</v>
      </c>
    </row>
    <row r="11" spans="2:4" ht="12.75">
      <c r="B11" s="4"/>
      <c r="C11" s="4" t="s">
        <v>50</v>
      </c>
      <c r="D11">
        <v>2003</v>
      </c>
    </row>
    <row r="12" spans="2:4" ht="12.75">
      <c r="B12" s="4"/>
      <c r="C12" s="4" t="s">
        <v>51</v>
      </c>
      <c r="D12">
        <v>2002</v>
      </c>
    </row>
    <row r="13" ht="12.75">
      <c r="C13" s="4" t="s">
        <v>77</v>
      </c>
    </row>
    <row r="14" ht="12.75">
      <c r="C14" s="4" t="s">
        <v>41</v>
      </c>
    </row>
    <row r="15" ht="12.75">
      <c r="C15" s="4" t="s">
        <v>76</v>
      </c>
    </row>
    <row r="16" ht="12.75">
      <c r="C16" s="4" t="s">
        <v>40</v>
      </c>
    </row>
    <row r="17" ht="12.75">
      <c r="C17" s="4" t="s">
        <v>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46"/>
  <sheetViews>
    <sheetView showGridLines="0" zoomScale="70" zoomScaleNormal="70" workbookViewId="0" topLeftCell="A1">
      <selection activeCell="A36" sqref="A36"/>
    </sheetView>
  </sheetViews>
  <sheetFormatPr defaultColWidth="0" defaultRowHeight="12.75" zeroHeight="1"/>
  <cols>
    <col min="1" max="1" width="9.710937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0" width="11.421875" style="1" customWidth="1"/>
    <col min="11" max="14" width="0" style="1" hidden="1" customWidth="1"/>
    <col min="15" max="16384" width="11.421875" style="1" hidden="1" customWidth="1"/>
  </cols>
  <sheetData>
    <row r="1" spans="1:12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36"/>
      <c r="L1" s="36"/>
    </row>
    <row r="2" spans="1:12" s="10" customFormat="1" ht="2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s="10" customFormat="1" ht="12.75">
      <c r="A5" s="1"/>
      <c r="B5" s="6">
        <v>2013</v>
      </c>
      <c r="C5" s="23"/>
      <c r="D5" s="23"/>
      <c r="E5" s="24"/>
      <c r="F5" s="23"/>
      <c r="G5" s="24"/>
      <c r="H5" s="24"/>
      <c r="I5" s="24"/>
      <c r="J5" s="1"/>
      <c r="K5" s="1"/>
      <c r="L5" s="1"/>
    </row>
    <row r="6" spans="1:12" s="10" customFormat="1" ht="12.75">
      <c r="A6" s="1"/>
      <c r="B6" s="6">
        <v>2012</v>
      </c>
      <c r="C6" s="23">
        <f>(C21-C36)/C36</f>
        <v>-0.28244916742173864</v>
      </c>
      <c r="D6" s="23">
        <f aca="true" t="shared" si="0" ref="D6:I6">(D21-D36)/D36</f>
        <v>-0.11823411766709753</v>
      </c>
      <c r="E6" s="23">
        <f t="shared" si="0"/>
        <v>-0.05414950439117107</v>
      </c>
      <c r="F6" s="23">
        <f t="shared" si="0"/>
        <v>-0.012858799728877778</v>
      </c>
      <c r="G6" s="23">
        <f t="shared" si="0"/>
        <v>-0.07840185201759456</v>
      </c>
      <c r="H6" s="23">
        <f t="shared" si="0"/>
        <v>-0.047004327756474236</v>
      </c>
      <c r="I6" s="23">
        <f t="shared" si="0"/>
        <v>-0.007649515945872618</v>
      </c>
      <c r="J6" s="1"/>
      <c r="K6" s="1"/>
      <c r="L6" s="1"/>
    </row>
    <row r="7" spans="1:12" s="10" customFormat="1" ht="12.75">
      <c r="A7" s="1"/>
      <c r="B7" s="6">
        <v>2011</v>
      </c>
      <c r="C7" s="23">
        <f aca="true" t="shared" si="1" ref="C7:I16">(C22-C37)/C37</f>
        <v>-0.27834285539641684</v>
      </c>
      <c r="D7" s="23">
        <f t="shared" si="1"/>
        <v>-0.12042703112598886</v>
      </c>
      <c r="E7" s="23">
        <f t="shared" si="1"/>
        <v>-0.07628634574896045</v>
      </c>
      <c r="F7" s="23">
        <f t="shared" si="1"/>
        <v>-0.0009104299523546239</v>
      </c>
      <c r="G7" s="23">
        <f t="shared" si="1"/>
        <v>-0.06903055327104891</v>
      </c>
      <c r="H7" s="23">
        <f t="shared" si="1"/>
        <v>-0.03648197982146208</v>
      </c>
      <c r="I7" s="23">
        <f t="shared" si="1"/>
        <v>-0.008889714239347452</v>
      </c>
      <c r="J7" s="1"/>
      <c r="K7" s="1"/>
      <c r="L7" s="1"/>
    </row>
    <row r="8" spans="1:12" s="10" customFormat="1" ht="12.75">
      <c r="A8" s="1"/>
      <c r="B8" s="6">
        <v>2010</v>
      </c>
      <c r="C8" s="23">
        <f t="shared" si="1"/>
        <v>-0.27282424184262266</v>
      </c>
      <c r="D8" s="23">
        <f t="shared" si="1"/>
        <v>-0.11583161767386291</v>
      </c>
      <c r="E8" s="23">
        <f t="shared" si="1"/>
        <v>-0.1254021978634421</v>
      </c>
      <c r="F8" s="23">
        <f t="shared" si="1"/>
        <v>-0.0009252109787167247</v>
      </c>
      <c r="G8" s="23">
        <f t="shared" si="1"/>
        <v>-0.04232798202481363</v>
      </c>
      <c r="H8" s="23">
        <f t="shared" si="1"/>
        <v>-0.007106642711754142</v>
      </c>
      <c r="I8" s="23">
        <f t="shared" si="1"/>
        <v>-0.010128940782836764</v>
      </c>
      <c r="J8" s="1"/>
      <c r="K8" s="1"/>
      <c r="L8" s="1"/>
    </row>
    <row r="9" spans="1:12" s="10" customFormat="1" ht="12.75">
      <c r="A9" s="1"/>
      <c r="B9" s="6">
        <v>2009</v>
      </c>
      <c r="C9" s="23">
        <f t="shared" si="1"/>
        <v>-0.2627814501642948</v>
      </c>
      <c r="D9" s="23">
        <f t="shared" si="1"/>
        <v>-0.09674351916241603</v>
      </c>
      <c r="E9" s="23">
        <f t="shared" si="1"/>
        <v>-0.13991829397831473</v>
      </c>
      <c r="F9" s="23">
        <f t="shared" si="1"/>
        <v>-0.003029758034392621</v>
      </c>
      <c r="G9" s="23">
        <f t="shared" si="1"/>
        <v>-0.04474115353621534</v>
      </c>
      <c r="H9" s="23">
        <f t="shared" si="1"/>
        <v>0.009571430149680012</v>
      </c>
      <c r="I9" s="23">
        <f t="shared" si="1"/>
        <v>-0.013027295659044943</v>
      </c>
      <c r="J9" s="1"/>
      <c r="K9" s="1"/>
      <c r="L9" s="1"/>
    </row>
    <row r="10" spans="1:12" s="10" customFormat="1" ht="12.75">
      <c r="A10" s="1"/>
      <c r="B10" s="6">
        <v>2008</v>
      </c>
      <c r="C10" s="23">
        <f t="shared" si="1"/>
        <v>-0.2628483552984704</v>
      </c>
      <c r="D10" s="23">
        <f t="shared" si="1"/>
        <v>-0.11179976869027358</v>
      </c>
      <c r="E10" s="23">
        <f t="shared" si="1"/>
        <v>-0.12369565389423358</v>
      </c>
      <c r="F10" s="23">
        <f t="shared" si="1"/>
        <v>-0.0018487387209544775</v>
      </c>
      <c r="G10" s="23">
        <f t="shared" si="1"/>
        <v>-0.054256813153658115</v>
      </c>
      <c r="H10" s="23">
        <f t="shared" si="1"/>
        <v>0.017215512832075227</v>
      </c>
      <c r="I10" s="23">
        <f t="shared" si="1"/>
        <v>-0.013701357387605513</v>
      </c>
      <c r="J10" s="1"/>
      <c r="K10" s="1"/>
      <c r="L10" s="1"/>
    </row>
    <row r="11" spans="1:12" s="10" customFormat="1" ht="12.75">
      <c r="A11" s="1"/>
      <c r="B11" s="6">
        <v>2007</v>
      </c>
      <c r="C11" s="23">
        <f t="shared" si="1"/>
        <v>-0.2598820128389596</v>
      </c>
      <c r="D11" s="23">
        <f t="shared" si="1"/>
        <v>-0.10882215466747211</v>
      </c>
      <c r="E11" s="23">
        <f t="shared" si="1"/>
        <v>-0.12138971962978663</v>
      </c>
      <c r="F11" s="23">
        <f t="shared" si="1"/>
        <v>-0.009593786241836022</v>
      </c>
      <c r="G11" s="23">
        <f t="shared" si="1"/>
        <v>-0.04099121723334686</v>
      </c>
      <c r="H11" s="23">
        <f t="shared" si="1"/>
        <v>0.010353391694883543</v>
      </c>
      <c r="I11" s="23">
        <f t="shared" si="1"/>
        <v>-0.015011743974488413</v>
      </c>
      <c r="J11" s="1"/>
      <c r="K11" s="1"/>
      <c r="L11" s="1"/>
    </row>
    <row r="12" spans="1:12" s="10" customFormat="1" ht="12.75">
      <c r="A12" s="1"/>
      <c r="B12" s="6">
        <v>2006</v>
      </c>
      <c r="C12" s="23">
        <f t="shared" si="1"/>
        <v>-0.252927203135707</v>
      </c>
      <c r="D12" s="23">
        <f t="shared" si="1"/>
        <v>-0.1023253845021957</v>
      </c>
      <c r="E12" s="23">
        <f t="shared" si="1"/>
        <v>-0.10701567918565717</v>
      </c>
      <c r="F12" s="23">
        <f t="shared" si="1"/>
        <v>-0.025151644884217114</v>
      </c>
      <c r="G12" s="23">
        <f t="shared" si="1"/>
        <v>-0.04728318557546681</v>
      </c>
      <c r="H12" s="23">
        <f t="shared" si="1"/>
        <v>0.01997595503063845</v>
      </c>
      <c r="I12" s="23">
        <f t="shared" si="1"/>
        <v>-0.016194337908753048</v>
      </c>
      <c r="J12" s="1"/>
      <c r="K12" s="1"/>
      <c r="L12" s="1"/>
    </row>
    <row r="13" spans="1:12" s="10" customFormat="1" ht="12.75">
      <c r="A13" s="1"/>
      <c r="B13" s="6">
        <v>2005</v>
      </c>
      <c r="C13" s="23">
        <f t="shared" si="1"/>
        <v>-0.2462496418802614</v>
      </c>
      <c r="D13" s="23">
        <f t="shared" si="1"/>
        <v>-0.08992662004691375</v>
      </c>
      <c r="E13" s="23">
        <f t="shared" si="1"/>
        <v>-0.09186203173272234</v>
      </c>
      <c r="F13" s="23">
        <f t="shared" si="1"/>
        <v>-0.034640024312556396</v>
      </c>
      <c r="G13" s="23">
        <f t="shared" si="1"/>
        <v>-0.046784760553701336</v>
      </c>
      <c r="H13" s="23">
        <f t="shared" si="1"/>
        <v>0.008820064809037164</v>
      </c>
      <c r="I13" s="23">
        <f t="shared" si="1"/>
        <v>-0.017561644353261376</v>
      </c>
      <c r="J13" s="1"/>
      <c r="K13" s="1"/>
      <c r="L13" s="1"/>
    </row>
    <row r="14" spans="1:12" s="10" customFormat="1" ht="15" customHeight="1">
      <c r="A14" s="1"/>
      <c r="B14" s="6">
        <v>2004</v>
      </c>
      <c r="C14" s="23">
        <f t="shared" si="1"/>
        <v>-0.2428215196365133</v>
      </c>
      <c r="D14" s="23">
        <f t="shared" si="1"/>
        <v>-0.0737594906013987</v>
      </c>
      <c r="E14" s="23">
        <f t="shared" si="1"/>
        <v>-0.09616260659160593</v>
      </c>
      <c r="F14" s="23">
        <f t="shared" si="1"/>
        <v>-0.04114964476428341</v>
      </c>
      <c r="G14" s="23">
        <f t="shared" si="1"/>
        <v>-0.022443299641452363</v>
      </c>
      <c r="H14" s="23">
        <f t="shared" si="1"/>
        <v>-0.016389981780586888</v>
      </c>
      <c r="I14" s="23">
        <f t="shared" si="1"/>
        <v>-0.019001252840559608</v>
      </c>
      <c r="J14" s="1"/>
      <c r="K14" s="1"/>
      <c r="L14" s="1"/>
    </row>
    <row r="15" spans="1:12" s="10" customFormat="1" ht="12.75">
      <c r="A15" s="1"/>
      <c r="B15" s="6">
        <v>2003</v>
      </c>
      <c r="C15" s="23">
        <f t="shared" si="1"/>
        <v>-0.2329072418419312</v>
      </c>
      <c r="D15" s="23">
        <f t="shared" si="1"/>
        <v>-0.057182798680037075</v>
      </c>
      <c r="E15" s="23">
        <f t="shared" si="1"/>
        <v>-0.0969787980230593</v>
      </c>
      <c r="F15" s="23">
        <f t="shared" si="1"/>
        <v>-0.05415704449770811</v>
      </c>
      <c r="G15" s="23">
        <f t="shared" si="1"/>
        <v>-0.01599082030786348</v>
      </c>
      <c r="H15" s="23">
        <f t="shared" si="1"/>
        <v>-0.011695739992862645</v>
      </c>
      <c r="I15" s="23">
        <f t="shared" si="1"/>
        <v>-0.020479370157571213</v>
      </c>
      <c r="J15" s="1"/>
      <c r="K15" s="1"/>
      <c r="L15" s="1"/>
    </row>
    <row r="16" spans="1:12" s="10" customFormat="1" ht="12.75">
      <c r="A16" s="1"/>
      <c r="B16" s="6">
        <v>2002</v>
      </c>
      <c r="C16" s="23">
        <f t="shared" si="1"/>
        <v>-0.246515573776584</v>
      </c>
      <c r="D16" s="23">
        <f t="shared" si="1"/>
        <v>-0.0746206926806535</v>
      </c>
      <c r="E16" s="23">
        <f t="shared" si="1"/>
        <v>-0.04891594279892297</v>
      </c>
      <c r="F16" s="23">
        <f t="shared" si="1"/>
        <v>-0.0774103429642772</v>
      </c>
      <c r="G16" s="23">
        <f t="shared" si="1"/>
        <v>-0.03202086807391698</v>
      </c>
      <c r="H16" s="23">
        <f t="shared" si="1"/>
        <v>-0.0196285409238923</v>
      </c>
      <c r="I16" s="23">
        <f t="shared" si="1"/>
        <v>-0.02215423542630265</v>
      </c>
      <c r="J16" s="1"/>
      <c r="K16" s="1"/>
      <c r="L16" s="1"/>
    </row>
    <row r="17" spans="1:12" s="10" customFormat="1" ht="12.75">
      <c r="A17" s="1"/>
      <c r="B17" s="2"/>
      <c r="C17" s="2"/>
      <c r="D17" s="2"/>
      <c r="E17" s="2"/>
      <c r="F17" s="2"/>
      <c r="G17" s="2"/>
      <c r="H17" s="2"/>
      <c r="I17" s="3"/>
      <c r="J17" s="1"/>
      <c r="K17" s="1"/>
      <c r="L17" s="1"/>
    </row>
    <row r="18" spans="2:9" ht="75">
      <c r="B18" s="48" t="s">
        <v>52</v>
      </c>
      <c r="C18" s="18" t="s">
        <v>20</v>
      </c>
      <c r="D18" s="19" t="s">
        <v>29</v>
      </c>
      <c r="E18" s="19" t="s">
        <v>28</v>
      </c>
      <c r="F18" s="19" t="s">
        <v>30</v>
      </c>
      <c r="G18" s="19" t="s">
        <v>21</v>
      </c>
      <c r="H18" s="19" t="s">
        <v>32</v>
      </c>
      <c r="I18" s="19" t="s">
        <v>31</v>
      </c>
    </row>
    <row r="19" spans="1:9" ht="26.25">
      <c r="A19" s="31"/>
      <c r="B19" s="48"/>
      <c r="C19" s="20" t="s">
        <v>38</v>
      </c>
      <c r="D19" s="17" t="s">
        <v>37</v>
      </c>
      <c r="E19" s="17" t="s">
        <v>36</v>
      </c>
      <c r="F19" s="21" t="s">
        <v>35</v>
      </c>
      <c r="G19" s="21" t="s">
        <v>34</v>
      </c>
      <c r="H19" s="22" t="s">
        <v>43</v>
      </c>
      <c r="I19" s="17" t="s">
        <v>39</v>
      </c>
    </row>
    <row r="20" spans="1:9" ht="12.75">
      <c r="A20" s="31"/>
      <c r="B20" s="17">
        <v>2013</v>
      </c>
      <c r="C20" s="33"/>
      <c r="D20" s="33"/>
      <c r="E20" s="33"/>
      <c r="F20" s="33"/>
      <c r="G20" s="33"/>
      <c r="H20" s="33"/>
      <c r="I20" s="33"/>
    </row>
    <row r="21" spans="1:9" ht="12.75">
      <c r="A21" s="31"/>
      <c r="B21" s="17">
        <v>2012</v>
      </c>
      <c r="C21" s="33">
        <v>26663.734742678866</v>
      </c>
      <c r="D21" s="33">
        <v>90841.14742658903</v>
      </c>
      <c r="E21" s="33">
        <v>0.8431866150288286</v>
      </c>
      <c r="F21" s="33">
        <v>0.8875219683655536</v>
      </c>
      <c r="G21" s="33">
        <v>0.5149321266968325</v>
      </c>
      <c r="H21" s="33">
        <v>0.903487133280296</v>
      </c>
      <c r="I21" s="33">
        <v>0.8430699174258994</v>
      </c>
    </row>
    <row r="22" spans="1:9" ht="12.75">
      <c r="A22" s="31"/>
      <c r="B22" s="17">
        <v>2011</v>
      </c>
      <c r="C22" s="33">
        <v>25572.148071452764</v>
      </c>
      <c r="D22" s="33">
        <v>86134.74036446399</v>
      </c>
      <c r="E22" s="33">
        <v>0.8277438870400219</v>
      </c>
      <c r="F22" s="33">
        <v>0.902946273830156</v>
      </c>
      <c r="G22" s="33">
        <v>0.5170250896057348</v>
      </c>
      <c r="H22" s="33">
        <v>0.9130305660707697</v>
      </c>
      <c r="I22" s="33">
        <v>0.8414610807134262</v>
      </c>
    </row>
    <row r="23" spans="1:9" ht="12.75">
      <c r="A23" s="32"/>
      <c r="B23" s="17">
        <v>2010</v>
      </c>
      <c r="C23" s="33">
        <v>23891.477539273426</v>
      </c>
      <c r="D23" s="33">
        <v>80911.9305479818</v>
      </c>
      <c r="E23" s="33">
        <v>0.781911117937042</v>
      </c>
      <c r="F23" s="33">
        <v>0.9029605263157895</v>
      </c>
      <c r="G23" s="33">
        <v>0.5296167247386759</v>
      </c>
      <c r="H23" s="33">
        <v>0.9407145005240305</v>
      </c>
      <c r="I23" s="33">
        <v>0.839430533601324</v>
      </c>
    </row>
    <row r="24" spans="1:9" ht="12.75">
      <c r="A24" s="32"/>
      <c r="B24" s="17">
        <v>2009</v>
      </c>
      <c r="C24" s="33">
        <v>23366.673253367975</v>
      </c>
      <c r="D24" s="33">
        <v>77713.26046711851</v>
      </c>
      <c r="E24" s="33">
        <v>0.7621724465738746</v>
      </c>
      <c r="F24" s="33">
        <v>0.9154471544715447</v>
      </c>
      <c r="G24" s="33">
        <v>0.5247440273037542</v>
      </c>
      <c r="H24" s="33">
        <v>0.9806554828431311</v>
      </c>
      <c r="I24" s="33">
        <v>0.8374353066810173</v>
      </c>
    </row>
    <row r="25" spans="2:9" ht="12.75">
      <c r="B25" s="17">
        <v>2008</v>
      </c>
      <c r="C25" s="33">
        <v>21553.907893990006</v>
      </c>
      <c r="D25" s="33">
        <v>69882.5071763477</v>
      </c>
      <c r="E25" s="33">
        <v>0.785987623135481</v>
      </c>
      <c r="F25" s="33">
        <v>0.9271523178807947</v>
      </c>
      <c r="G25" s="33">
        <v>0.5127334465195246</v>
      </c>
      <c r="H25" s="33">
        <v>0.9879508574121895</v>
      </c>
      <c r="I25" s="33">
        <v>0.8355332908687922</v>
      </c>
    </row>
    <row r="26" spans="2:9" ht="12.75">
      <c r="B26" s="17">
        <v>2007</v>
      </c>
      <c r="C26" s="33">
        <v>20110.01609221999</v>
      </c>
      <c r="D26" s="33">
        <v>67734.90233251882</v>
      </c>
      <c r="E26" s="33">
        <v>0.7855573074299155</v>
      </c>
      <c r="F26" s="33">
        <v>0.8953488372093024</v>
      </c>
      <c r="G26" s="33">
        <v>0.5149700598802395</v>
      </c>
      <c r="H26" s="33">
        <v>0.9846117563822888</v>
      </c>
      <c r="I26" s="33">
        <v>0.832497168961298</v>
      </c>
    </row>
    <row r="27" spans="2:9" ht="12.75">
      <c r="B27" s="17">
        <v>2006</v>
      </c>
      <c r="C27" s="33">
        <v>18282.508096319038</v>
      </c>
      <c r="D27" s="33">
        <v>63586.92150257005</v>
      </c>
      <c r="E27" s="33">
        <v>0.8060065225100606</v>
      </c>
      <c r="F27" s="33">
        <v>0.8399339933993399</v>
      </c>
      <c r="G27" s="33">
        <v>0.5144312393887945</v>
      </c>
      <c r="H27" s="33">
        <v>0.9965880817202227</v>
      </c>
      <c r="I27" s="33">
        <v>0.8284021885466433</v>
      </c>
    </row>
    <row r="28" spans="2:9" ht="12.75">
      <c r="B28" s="17">
        <v>2005</v>
      </c>
      <c r="C28" s="33">
        <v>17083.14637886996</v>
      </c>
      <c r="D28" s="33">
        <v>60449.84507097475</v>
      </c>
      <c r="E28" s="33">
        <v>0.837599832117669</v>
      </c>
      <c r="F28" s="33">
        <v>0.7940691927512356</v>
      </c>
      <c r="G28" s="33">
        <v>0.5232758620689655</v>
      </c>
      <c r="H28" s="33">
        <v>0.9865128386991977</v>
      </c>
      <c r="I28" s="33">
        <v>0.8230842621557733</v>
      </c>
    </row>
    <row r="29" spans="1:9" ht="12.75">
      <c r="A29" s="32"/>
      <c r="B29" s="17">
        <v>2004</v>
      </c>
      <c r="C29" s="33">
        <v>16256.577593556163</v>
      </c>
      <c r="D29" s="33">
        <v>58817.571604707045</v>
      </c>
      <c r="E29" s="33">
        <v>0.8455717231745111</v>
      </c>
      <c r="F29" s="33">
        <v>0.7770382695507487</v>
      </c>
      <c r="G29" s="33">
        <v>0.5346975088967971</v>
      </c>
      <c r="H29" s="33">
        <v>0.9628035743654404</v>
      </c>
      <c r="I29" s="33">
        <v>0.8171152518978606</v>
      </c>
    </row>
    <row r="30" spans="2:9" ht="12.75">
      <c r="B30" s="17">
        <v>2003</v>
      </c>
      <c r="C30" s="33">
        <v>14968.314454977131</v>
      </c>
      <c r="D30" s="33">
        <v>54232.97798919655</v>
      </c>
      <c r="E30" s="33">
        <v>0.8591995427643647</v>
      </c>
      <c r="F30" s="33">
        <v>0.7599337748344371</v>
      </c>
      <c r="G30" s="33">
        <v>0.5388046387154326</v>
      </c>
      <c r="H30" s="33">
        <v>0.9676556147332257</v>
      </c>
      <c r="I30" s="33">
        <v>0.8107510401466878</v>
      </c>
    </row>
    <row r="31" spans="2:9" ht="12.75">
      <c r="B31" s="17">
        <v>2002</v>
      </c>
      <c r="C31" s="33">
        <v>14095.708002175787</v>
      </c>
      <c r="D31" s="33">
        <v>50809.46805218708</v>
      </c>
      <c r="E31" s="33">
        <v>0.8986041012078015</v>
      </c>
      <c r="F31" s="33">
        <v>0.7386934673366834</v>
      </c>
      <c r="G31" s="33">
        <v>0.5363881401617251</v>
      </c>
      <c r="H31" s="33">
        <v>0.9694091742863563</v>
      </c>
      <c r="I31" s="33">
        <v>0.8037542817419453</v>
      </c>
    </row>
    <row r="32" ht="12.75"/>
    <row r="33" spans="2:9" ht="75">
      <c r="B33" s="48" t="s">
        <v>53</v>
      </c>
      <c r="C33" s="18" t="s">
        <v>20</v>
      </c>
      <c r="D33" s="19" t="s">
        <v>29</v>
      </c>
      <c r="E33" s="19" t="s">
        <v>28</v>
      </c>
      <c r="F33" s="19" t="s">
        <v>30</v>
      </c>
      <c r="G33" s="19" t="s">
        <v>21</v>
      </c>
      <c r="H33" s="19" t="s">
        <v>32</v>
      </c>
      <c r="I33" s="19" t="s">
        <v>31</v>
      </c>
    </row>
    <row r="34" spans="2:9" ht="15.75">
      <c r="B34" s="48"/>
      <c r="C34" s="20" t="s">
        <v>66</v>
      </c>
      <c r="D34" s="17" t="s">
        <v>67</v>
      </c>
      <c r="E34" s="17" t="s">
        <v>68</v>
      </c>
      <c r="F34" s="21" t="s">
        <v>69</v>
      </c>
      <c r="G34" s="21" t="s">
        <v>70</v>
      </c>
      <c r="H34" s="22" t="s">
        <v>71</v>
      </c>
      <c r="I34" s="17" t="s">
        <v>72</v>
      </c>
    </row>
    <row r="35" spans="2:9" ht="12.75">
      <c r="B35" s="17">
        <v>2013</v>
      </c>
      <c r="C35" s="33"/>
      <c r="D35" s="33"/>
      <c r="E35" s="33"/>
      <c r="F35" s="33"/>
      <c r="G35" s="33"/>
      <c r="H35" s="33"/>
      <c r="I35" s="33"/>
    </row>
    <row r="36" spans="2:9" ht="12.75">
      <c r="B36" s="17">
        <v>2012</v>
      </c>
      <c r="C36" s="33">
        <v>37159.367019159195</v>
      </c>
      <c r="D36" s="33">
        <v>103021.84428620567</v>
      </c>
      <c r="E36" s="33">
        <v>0.8914586596331832</v>
      </c>
      <c r="F36" s="33">
        <v>0.8990830978605616</v>
      </c>
      <c r="G36" s="33">
        <v>0.5587382394638485</v>
      </c>
      <c r="H36" s="33">
        <v>0.948049565800569</v>
      </c>
      <c r="I36" s="33">
        <v>0.8495687067956471</v>
      </c>
    </row>
    <row r="37" spans="2:9" ht="12.75">
      <c r="B37" s="17">
        <v>2011</v>
      </c>
      <c r="C37" s="33">
        <v>35435.31476501895</v>
      </c>
      <c r="D37" s="33">
        <v>97927.9075330495</v>
      </c>
      <c r="E37" s="33">
        <v>0.8961044185399302</v>
      </c>
      <c r="F37" s="33">
        <v>0.9037690922817817</v>
      </c>
      <c r="G37" s="33">
        <v>0.5553620383809063</v>
      </c>
      <c r="H37" s="33">
        <v>0.9476009238535954</v>
      </c>
      <c r="I37" s="33">
        <v>0.8490085238774671</v>
      </c>
    </row>
    <row r="38" spans="2:9" ht="12.75">
      <c r="B38" s="17">
        <v>2010</v>
      </c>
      <c r="C38" s="33">
        <v>32855.1622785296</v>
      </c>
      <c r="D38" s="33">
        <v>91511.90221834507</v>
      </c>
      <c r="E38" s="33">
        <v>0.894023648386617</v>
      </c>
      <c r="F38" s="33">
        <v>0.9037967289719626</v>
      </c>
      <c r="G38" s="33">
        <v>0.553025163937074</v>
      </c>
      <c r="H38" s="33">
        <v>0.947447672621434</v>
      </c>
      <c r="I38" s="33">
        <v>0.8480200787617584</v>
      </c>
    </row>
    <row r="39" spans="2:9" ht="12.75">
      <c r="B39" s="17">
        <v>2009</v>
      </c>
      <c r="C39" s="33">
        <v>31695.720703955994</v>
      </c>
      <c r="D39" s="33">
        <v>86036.75934332129</v>
      </c>
      <c r="E39" s="33">
        <v>0.8861628392252514</v>
      </c>
      <c r="F39" s="33">
        <v>0.9182291666666667</v>
      </c>
      <c r="G39" s="33">
        <v>0.5493212957370378</v>
      </c>
      <c r="H39" s="33">
        <v>0.9713581957224544</v>
      </c>
      <c r="I39" s="33">
        <v>0.8484888214210641</v>
      </c>
    </row>
    <row r="40" spans="2:9" ht="12.75">
      <c r="B40" s="17">
        <v>2008</v>
      </c>
      <c r="C40" s="33">
        <v>29239.448964014882</v>
      </c>
      <c r="D40" s="33">
        <v>78678.77615084611</v>
      </c>
      <c r="E40" s="33">
        <v>0.8969345258052793</v>
      </c>
      <c r="F40" s="33">
        <v>0.9288695549938275</v>
      </c>
      <c r="G40" s="33">
        <v>0.5421487076521019</v>
      </c>
      <c r="H40" s="33">
        <v>0.971230624139413</v>
      </c>
      <c r="I40" s="33">
        <v>0.8471402623608278</v>
      </c>
    </row>
    <row r="41" spans="2:9" ht="12.75">
      <c r="B41" s="17">
        <v>2007</v>
      </c>
      <c r="C41" s="33">
        <v>27171.365162139078</v>
      </c>
      <c r="D41" s="33">
        <v>76006.04378494697</v>
      </c>
      <c r="E41" s="33">
        <v>0.8940907305328947</v>
      </c>
      <c r="F41" s="33">
        <v>0.9040218293985052</v>
      </c>
      <c r="G41" s="33">
        <v>0.5369815888386316</v>
      </c>
      <c r="H41" s="33">
        <v>0.9745221468802983</v>
      </c>
      <c r="I41" s="33">
        <v>0.8451848678079427</v>
      </c>
    </row>
    <row r="42" spans="2:9" ht="12.75">
      <c r="B42" s="17">
        <v>2006</v>
      </c>
      <c r="C42" s="33">
        <v>24472.190893654082</v>
      </c>
      <c r="D42" s="33">
        <v>70835.15608526816</v>
      </c>
      <c r="E42" s="33">
        <v>0.9025987396677198</v>
      </c>
      <c r="F42" s="33">
        <v>0.861604770620535</v>
      </c>
      <c r="G42" s="33">
        <v>0.5399623808461121</v>
      </c>
      <c r="H42" s="33">
        <v>0.9770701719044806</v>
      </c>
      <c r="I42" s="33">
        <v>0.8420384436350294</v>
      </c>
    </row>
    <row r="43" spans="2:9" ht="12.75">
      <c r="B43" s="17">
        <v>2005</v>
      </c>
      <c r="C43" s="33">
        <v>22664.19669966668</v>
      </c>
      <c r="D43" s="33">
        <v>66423.04500115244</v>
      </c>
      <c r="E43" s="33">
        <v>0.9223266302980426</v>
      </c>
      <c r="F43" s="33">
        <v>0.8225627877163335</v>
      </c>
      <c r="G43" s="33">
        <v>0.548958766514187</v>
      </c>
      <c r="H43" s="33">
        <v>0.9778878048841524</v>
      </c>
      <c r="I43" s="33">
        <v>0.8377973614577959</v>
      </c>
    </row>
    <row r="44" spans="2:9" ht="12.75">
      <c r="B44" s="17">
        <v>2004</v>
      </c>
      <c r="C44" s="33">
        <v>21469.941387864226</v>
      </c>
      <c r="D44" s="33">
        <v>63501.40272195254</v>
      </c>
      <c r="E44" s="33">
        <v>0.9355352293910284</v>
      </c>
      <c r="F44" s="33">
        <v>0.8103853383458647</v>
      </c>
      <c r="G44" s="33">
        <v>0.546973396735638</v>
      </c>
      <c r="H44" s="33">
        <v>0.9788468565096178</v>
      </c>
      <c r="I44" s="33">
        <v>0.832942197188205</v>
      </c>
    </row>
    <row r="45" spans="2:9" ht="12.75">
      <c r="B45" s="17">
        <v>2003</v>
      </c>
      <c r="C45" s="33">
        <v>19513.043625804545</v>
      </c>
      <c r="D45" s="33">
        <v>57522.261911714486</v>
      </c>
      <c r="E45" s="33">
        <v>0.9514721701809001</v>
      </c>
      <c r="F45" s="33">
        <v>0.8034460376467811</v>
      </c>
      <c r="G45" s="33">
        <v>0.5475605815831988</v>
      </c>
      <c r="H45" s="33">
        <v>0.9791069955787072</v>
      </c>
      <c r="I45" s="33">
        <v>0.8277018527696652</v>
      </c>
    </row>
    <row r="46" spans="2:9" ht="12.75">
      <c r="B46" s="17">
        <v>2002</v>
      </c>
      <c r="C46" s="33">
        <v>18707.364759781063</v>
      </c>
      <c r="D46" s="33">
        <v>54906.63952641513</v>
      </c>
      <c r="E46" s="33">
        <v>0.9448209066318307</v>
      </c>
      <c r="F46" s="33">
        <v>0.8006739092546331</v>
      </c>
      <c r="G46" s="33">
        <v>0.554131925441844</v>
      </c>
      <c r="H46" s="33">
        <v>0.9888182334478789</v>
      </c>
      <c r="I46" s="33">
        <v>0.821964271729858</v>
      </c>
    </row>
    <row r="47" ht="12.75"/>
  </sheetData>
  <sheetProtection selectLockedCells="1" selectUnlockedCells="1"/>
  <mergeCells count="5">
    <mergeCell ref="B18:B19"/>
    <mergeCell ref="B33:B34"/>
    <mergeCell ref="B3:B4"/>
    <mergeCell ref="A1:J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85"/>
  <sheetViews>
    <sheetView showGridLines="0" workbookViewId="0" topLeftCell="A1">
      <selection activeCell="A1" sqref="A1:XFD1"/>
    </sheetView>
  </sheetViews>
  <sheetFormatPr defaultColWidth="0" defaultRowHeight="12.75" zeroHeight="1"/>
  <cols>
    <col min="1" max="1" width="10.5742187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0" width="11.421875" style="10" customWidth="1"/>
    <col min="11" max="12" width="11.421875" style="10" hidden="1" customWidth="1"/>
    <col min="13" max="14" width="0" style="10" hidden="1" customWidth="1"/>
    <col min="15" max="16384" width="11.421875" style="10" hidden="1" customWidth="1"/>
  </cols>
  <sheetData>
    <row r="1" s="50" customFormat="1" ht="23.25" customHeight="1">
      <c r="A1" s="50" t="s">
        <v>17</v>
      </c>
    </row>
    <row r="2" spans="1:12" ht="21">
      <c r="A2" s="51">
        <v>2013</v>
      </c>
      <c r="B2" s="51"/>
      <c r="C2" s="51"/>
      <c r="D2" s="51"/>
      <c r="E2" s="51"/>
      <c r="F2" s="51"/>
      <c r="G2" s="51"/>
      <c r="H2" s="51"/>
      <c r="I2" s="51"/>
      <c r="J2" s="51"/>
      <c r="K2" s="37"/>
      <c r="L2" s="37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"/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33</v>
      </c>
      <c r="I4" s="6" t="s">
        <v>39</v>
      </c>
      <c r="J4" s="1"/>
      <c r="K4" s="1"/>
      <c r="L4" s="1"/>
    </row>
    <row r="5" spans="1:12" ht="12.75">
      <c r="A5" s="1"/>
      <c r="B5" s="6" t="s">
        <v>0</v>
      </c>
      <c r="C5" s="23" t="e">
        <f>(C24-C$40)/C$40</f>
        <v>#DIV/0!</v>
      </c>
      <c r="D5" s="23" t="e">
        <f aca="true" t="shared" si="0" ref="D5:E20">(D24-D$40)/D$40</f>
        <v>#DIV/0!</v>
      </c>
      <c r="E5" s="24" t="e">
        <f t="shared" si="0"/>
        <v>#DIV/0!</v>
      </c>
      <c r="F5" s="23" t="e">
        <f aca="true" t="shared" si="1" ref="F5:G20">(F24-F$40)/F$40</f>
        <v>#DIV/0!</v>
      </c>
      <c r="G5" s="24" t="e">
        <f>(G24-G$40)/G$40</f>
        <v>#DIV/0!</v>
      </c>
      <c r="H5" s="24"/>
      <c r="I5" s="24"/>
      <c r="J5" s="1"/>
      <c r="K5" s="1"/>
      <c r="L5" s="1"/>
    </row>
    <row r="6" spans="1:12" ht="12.75">
      <c r="A6" s="1"/>
      <c r="B6" s="6" t="s">
        <v>1</v>
      </c>
      <c r="C6" s="23" t="e">
        <f aca="true" t="shared" si="2" ref="C6:C20">(C25-C$40)/C$40</f>
        <v>#DIV/0!</v>
      </c>
      <c r="D6" s="23" t="e">
        <f t="shared" si="0"/>
        <v>#DIV/0!</v>
      </c>
      <c r="E6" s="24" t="e">
        <f t="shared" si="0"/>
        <v>#DIV/0!</v>
      </c>
      <c r="F6" s="23" t="e">
        <f t="shared" si="1"/>
        <v>#DIV/0!</v>
      </c>
      <c r="G6" s="24" t="e">
        <f t="shared" si="1"/>
        <v>#DIV/0!</v>
      </c>
      <c r="H6" s="25"/>
      <c r="I6" s="25"/>
      <c r="J6" s="1"/>
      <c r="K6" s="1"/>
      <c r="L6" s="1"/>
    </row>
    <row r="7" spans="1:12" ht="12.75">
      <c r="A7" s="1"/>
      <c r="B7" s="6" t="s">
        <v>2</v>
      </c>
      <c r="C7" s="23" t="e">
        <f t="shared" si="2"/>
        <v>#DIV/0!</v>
      </c>
      <c r="D7" s="23" t="e">
        <f t="shared" si="0"/>
        <v>#DIV/0!</v>
      </c>
      <c r="E7" s="24" t="e">
        <f t="shared" si="0"/>
        <v>#DIV/0!</v>
      </c>
      <c r="F7" s="23" t="e">
        <f t="shared" si="1"/>
        <v>#DIV/0!</v>
      </c>
      <c r="G7" s="24" t="e">
        <f t="shared" si="1"/>
        <v>#DIV/0!</v>
      </c>
      <c r="H7" s="25"/>
      <c r="I7" s="25"/>
      <c r="J7" s="1"/>
      <c r="K7" s="1"/>
      <c r="L7" s="1"/>
    </row>
    <row r="8" spans="1:12" ht="12.75">
      <c r="A8" s="1"/>
      <c r="B8" s="6" t="s">
        <v>3</v>
      </c>
      <c r="C8" s="23" t="e">
        <f t="shared" si="2"/>
        <v>#DIV/0!</v>
      </c>
      <c r="D8" s="23" t="e">
        <f t="shared" si="0"/>
        <v>#DIV/0!</v>
      </c>
      <c r="E8" s="24" t="e">
        <f t="shared" si="0"/>
        <v>#DIV/0!</v>
      </c>
      <c r="F8" s="23" t="e">
        <f t="shared" si="1"/>
        <v>#DIV/0!</v>
      </c>
      <c r="G8" s="24" t="e">
        <f t="shared" si="1"/>
        <v>#DIV/0!</v>
      </c>
      <c r="H8" s="25"/>
      <c r="I8" s="25"/>
      <c r="J8" s="1"/>
      <c r="K8" s="1"/>
      <c r="L8" s="1"/>
    </row>
    <row r="9" spans="1:12" ht="12.75">
      <c r="A9" s="1"/>
      <c r="B9" s="6" t="s">
        <v>4</v>
      </c>
      <c r="C9" s="23" t="e">
        <f t="shared" si="2"/>
        <v>#DIV/0!</v>
      </c>
      <c r="D9" s="23" t="e">
        <f t="shared" si="0"/>
        <v>#DIV/0!</v>
      </c>
      <c r="E9" s="24" t="e">
        <f t="shared" si="0"/>
        <v>#DIV/0!</v>
      </c>
      <c r="F9" s="23" t="e">
        <f t="shared" si="1"/>
        <v>#DIV/0!</v>
      </c>
      <c r="G9" s="24" t="e">
        <f t="shared" si="1"/>
        <v>#DIV/0!</v>
      </c>
      <c r="H9" s="25"/>
      <c r="I9" s="25"/>
      <c r="J9" s="1"/>
      <c r="K9" s="1"/>
      <c r="L9" s="1"/>
    </row>
    <row r="10" spans="1:12" ht="12.75">
      <c r="A10" s="1"/>
      <c r="B10" s="6" t="s">
        <v>5</v>
      </c>
      <c r="C10" s="23" t="e">
        <f t="shared" si="2"/>
        <v>#DIV/0!</v>
      </c>
      <c r="D10" s="23" t="e">
        <f t="shared" si="0"/>
        <v>#DIV/0!</v>
      </c>
      <c r="E10" s="24" t="e">
        <f t="shared" si="0"/>
        <v>#DIV/0!</v>
      </c>
      <c r="F10" s="23" t="e">
        <f t="shared" si="1"/>
        <v>#DIV/0!</v>
      </c>
      <c r="G10" s="24" t="e">
        <f t="shared" si="1"/>
        <v>#DIV/0!</v>
      </c>
      <c r="H10" s="25"/>
      <c r="I10" s="25"/>
      <c r="J10" s="1"/>
      <c r="K10" s="1"/>
      <c r="L10" s="1"/>
    </row>
    <row r="11" spans="1:12" ht="12.75">
      <c r="A11" s="1"/>
      <c r="B11" s="6" t="s">
        <v>6</v>
      </c>
      <c r="C11" s="23" t="e">
        <f t="shared" si="2"/>
        <v>#DIV/0!</v>
      </c>
      <c r="D11" s="23" t="e">
        <f t="shared" si="0"/>
        <v>#DIV/0!</v>
      </c>
      <c r="E11" s="24" t="e">
        <f t="shared" si="0"/>
        <v>#DIV/0!</v>
      </c>
      <c r="F11" s="23" t="e">
        <f t="shared" si="1"/>
        <v>#DIV/0!</v>
      </c>
      <c r="G11" s="24" t="e">
        <f t="shared" si="1"/>
        <v>#DIV/0!</v>
      </c>
      <c r="H11" s="25"/>
      <c r="I11" s="25"/>
      <c r="J11" s="1"/>
      <c r="K11" s="1"/>
      <c r="L11" s="1"/>
    </row>
    <row r="12" spans="1:12" ht="12.75">
      <c r="A12" s="1"/>
      <c r="B12" s="6" t="s">
        <v>7</v>
      </c>
      <c r="C12" s="23" t="e">
        <f t="shared" si="2"/>
        <v>#DIV/0!</v>
      </c>
      <c r="D12" s="23" t="e">
        <f t="shared" si="0"/>
        <v>#DIV/0!</v>
      </c>
      <c r="E12" s="24" t="e">
        <f t="shared" si="0"/>
        <v>#DIV/0!</v>
      </c>
      <c r="F12" s="23" t="e">
        <f t="shared" si="1"/>
        <v>#DIV/0!</v>
      </c>
      <c r="G12" s="24" t="e">
        <f t="shared" si="1"/>
        <v>#DIV/0!</v>
      </c>
      <c r="H12" s="25"/>
      <c r="I12" s="25"/>
      <c r="J12" s="1"/>
      <c r="K12" s="1"/>
      <c r="L12" s="1"/>
    </row>
    <row r="13" spans="1:12" ht="12.75">
      <c r="A13" s="1"/>
      <c r="B13" s="6" t="s">
        <v>8</v>
      </c>
      <c r="C13" s="23" t="e">
        <f t="shared" si="2"/>
        <v>#DIV/0!</v>
      </c>
      <c r="D13" s="23" t="e">
        <f t="shared" si="0"/>
        <v>#DIV/0!</v>
      </c>
      <c r="E13" s="24" t="e">
        <f t="shared" si="0"/>
        <v>#DIV/0!</v>
      </c>
      <c r="F13" s="23" t="e">
        <f t="shared" si="1"/>
        <v>#DIV/0!</v>
      </c>
      <c r="G13" s="24" t="e">
        <f t="shared" si="1"/>
        <v>#DIV/0!</v>
      </c>
      <c r="H13" s="25"/>
      <c r="I13" s="25"/>
      <c r="J13" s="1"/>
      <c r="K13" s="1"/>
      <c r="L13" s="1"/>
    </row>
    <row r="14" spans="1:12" ht="12.75">
      <c r="A14" s="1"/>
      <c r="B14" s="6" t="s">
        <v>9</v>
      </c>
      <c r="C14" s="23" t="e">
        <f t="shared" si="2"/>
        <v>#DIV/0!</v>
      </c>
      <c r="D14" s="23" t="e">
        <f t="shared" si="0"/>
        <v>#DIV/0!</v>
      </c>
      <c r="E14" s="24" t="e">
        <f t="shared" si="0"/>
        <v>#DIV/0!</v>
      </c>
      <c r="F14" s="23" t="e">
        <f t="shared" si="1"/>
        <v>#DIV/0!</v>
      </c>
      <c r="G14" s="24" t="e">
        <f t="shared" si="1"/>
        <v>#DIV/0!</v>
      </c>
      <c r="H14" s="25"/>
      <c r="I14" s="25"/>
      <c r="J14" s="1"/>
      <c r="K14" s="1"/>
      <c r="L14" s="1"/>
    </row>
    <row r="15" spans="1:12" ht="12.75">
      <c r="A15" s="1"/>
      <c r="B15" s="6" t="s">
        <v>10</v>
      </c>
      <c r="C15" s="23" t="e">
        <f t="shared" si="2"/>
        <v>#DIV/0!</v>
      </c>
      <c r="D15" s="23" t="e">
        <f t="shared" si="0"/>
        <v>#DIV/0!</v>
      </c>
      <c r="E15" s="24" t="e">
        <f t="shared" si="0"/>
        <v>#DIV/0!</v>
      </c>
      <c r="F15" s="23" t="e">
        <f t="shared" si="1"/>
        <v>#DIV/0!</v>
      </c>
      <c r="G15" s="24" t="e">
        <f t="shared" si="1"/>
        <v>#DIV/0!</v>
      </c>
      <c r="H15" s="25"/>
      <c r="I15" s="25"/>
      <c r="J15" s="1"/>
      <c r="K15" s="1"/>
      <c r="L15" s="1"/>
    </row>
    <row r="16" spans="1:12" ht="12.75">
      <c r="A16" s="1"/>
      <c r="B16" s="6" t="s">
        <v>11</v>
      </c>
      <c r="C16" s="23" t="e">
        <f t="shared" si="2"/>
        <v>#DIV/0!</v>
      </c>
      <c r="D16" s="23" t="e">
        <f t="shared" si="0"/>
        <v>#DIV/0!</v>
      </c>
      <c r="E16" s="24" t="e">
        <f t="shared" si="0"/>
        <v>#DIV/0!</v>
      </c>
      <c r="F16" s="23" t="e">
        <f t="shared" si="1"/>
        <v>#DIV/0!</v>
      </c>
      <c r="G16" s="24" t="e">
        <f t="shared" si="1"/>
        <v>#DIV/0!</v>
      </c>
      <c r="H16" s="25"/>
      <c r="I16" s="25"/>
      <c r="J16" s="1"/>
      <c r="K16" s="1"/>
      <c r="L16" s="1"/>
    </row>
    <row r="17" spans="1:12" ht="12.75">
      <c r="A17" s="1"/>
      <c r="B17" s="6" t="s">
        <v>12</v>
      </c>
      <c r="C17" s="23" t="e">
        <f t="shared" si="2"/>
        <v>#DIV/0!</v>
      </c>
      <c r="D17" s="23" t="e">
        <f t="shared" si="0"/>
        <v>#DIV/0!</v>
      </c>
      <c r="E17" s="24" t="e">
        <f t="shared" si="0"/>
        <v>#DIV/0!</v>
      </c>
      <c r="F17" s="23" t="e">
        <f t="shared" si="1"/>
        <v>#DIV/0!</v>
      </c>
      <c r="G17" s="24" t="e">
        <f t="shared" si="1"/>
        <v>#DIV/0!</v>
      </c>
      <c r="H17" s="25"/>
      <c r="I17" s="25"/>
      <c r="J17" s="1"/>
      <c r="K17" s="1"/>
      <c r="L17" s="1"/>
    </row>
    <row r="18" spans="1:12" ht="12.75">
      <c r="A18" s="1"/>
      <c r="B18" s="6" t="s">
        <v>13</v>
      </c>
      <c r="C18" s="23" t="e">
        <f t="shared" si="2"/>
        <v>#DIV/0!</v>
      </c>
      <c r="D18" s="23" t="e">
        <f t="shared" si="0"/>
        <v>#DIV/0!</v>
      </c>
      <c r="E18" s="24" t="e">
        <f t="shared" si="0"/>
        <v>#DIV/0!</v>
      </c>
      <c r="F18" s="23" t="e">
        <f t="shared" si="1"/>
        <v>#DIV/0!</v>
      </c>
      <c r="G18" s="24" t="e">
        <f t="shared" si="1"/>
        <v>#DIV/0!</v>
      </c>
      <c r="H18" s="25"/>
      <c r="I18" s="25"/>
      <c r="J18" s="1"/>
      <c r="K18" s="1"/>
      <c r="L18" s="1"/>
    </row>
    <row r="19" spans="1:12" ht="12.75">
      <c r="A19" s="1"/>
      <c r="B19" s="6" t="s">
        <v>14</v>
      </c>
      <c r="C19" s="23" t="e">
        <f t="shared" si="2"/>
        <v>#DIV/0!</v>
      </c>
      <c r="D19" s="23" t="e">
        <f t="shared" si="0"/>
        <v>#DIV/0!</v>
      </c>
      <c r="E19" s="24" t="e">
        <f t="shared" si="0"/>
        <v>#DIV/0!</v>
      </c>
      <c r="F19" s="23" t="e">
        <f t="shared" si="1"/>
        <v>#DIV/0!</v>
      </c>
      <c r="G19" s="24" t="e">
        <f t="shared" si="1"/>
        <v>#DIV/0!</v>
      </c>
      <c r="H19" s="25"/>
      <c r="I19" s="25"/>
      <c r="J19" s="1"/>
      <c r="K19" s="1"/>
      <c r="L19" s="1"/>
    </row>
    <row r="20" spans="1:12" ht="12.75">
      <c r="A20" s="1"/>
      <c r="B20" s="6" t="s">
        <v>15</v>
      </c>
      <c r="C20" s="23" t="e">
        <f t="shared" si="2"/>
        <v>#DIV/0!</v>
      </c>
      <c r="D20" s="23" t="e">
        <f t="shared" si="0"/>
        <v>#DIV/0!</v>
      </c>
      <c r="E20" s="24" t="e">
        <f t="shared" si="0"/>
        <v>#DIV/0!</v>
      </c>
      <c r="F20" s="23" t="e">
        <f t="shared" si="1"/>
        <v>#DIV/0!</v>
      </c>
      <c r="G20" s="24" t="e">
        <f t="shared" si="1"/>
        <v>#DIV/0!</v>
      </c>
      <c r="H20" s="25"/>
      <c r="I20" s="25"/>
      <c r="J20" s="1"/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"/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33</v>
      </c>
      <c r="I23" s="17" t="s">
        <v>39</v>
      </c>
      <c r="J23" s="1"/>
      <c r="K23" s="1"/>
      <c r="L23" s="1"/>
    </row>
    <row r="24" spans="1:12" ht="18.75" customHeight="1">
      <c r="A24" s="1"/>
      <c r="B24" s="17" t="s">
        <v>0</v>
      </c>
      <c r="C24" s="26"/>
      <c r="D24" s="26"/>
      <c r="E24" s="26"/>
      <c r="F24" s="26"/>
      <c r="G24" s="26"/>
      <c r="H24" s="26"/>
      <c r="I24" s="26"/>
      <c r="J24" s="1"/>
      <c r="K24" s="1"/>
      <c r="L24" s="1"/>
    </row>
    <row r="25" spans="1:12" ht="12.75">
      <c r="A25" s="1"/>
      <c r="B25" s="17" t="s">
        <v>1</v>
      </c>
      <c r="C25" s="26"/>
      <c r="D25" s="26"/>
      <c r="E25" s="26"/>
      <c r="F25" s="26"/>
      <c r="G25" s="26"/>
      <c r="H25" s="26"/>
      <c r="I25" s="26"/>
      <c r="J25" s="1"/>
      <c r="K25" s="1"/>
      <c r="L25" s="1"/>
    </row>
    <row r="26" spans="1:12" ht="12.75">
      <c r="A26" s="1"/>
      <c r="B26" s="17" t="s">
        <v>2</v>
      </c>
      <c r="C26" s="26"/>
      <c r="D26" s="26"/>
      <c r="E26" s="26"/>
      <c r="F26" s="26"/>
      <c r="G26" s="26"/>
      <c r="H26" s="26"/>
      <c r="I26" s="26"/>
      <c r="J26" s="1"/>
      <c r="K26" s="1"/>
      <c r="L26" s="1"/>
    </row>
    <row r="27" spans="1:12" ht="12.75">
      <c r="A27" s="1"/>
      <c r="B27" s="17" t="s">
        <v>3</v>
      </c>
      <c r="C27" s="26"/>
      <c r="D27" s="26"/>
      <c r="E27" s="26"/>
      <c r="F27" s="26"/>
      <c r="G27" s="26"/>
      <c r="H27" s="26"/>
      <c r="I27" s="26"/>
      <c r="J27" s="1"/>
      <c r="K27" s="1"/>
      <c r="L27" s="1"/>
    </row>
    <row r="28" spans="1:12" ht="12.75">
      <c r="A28" s="1"/>
      <c r="B28" s="17" t="s">
        <v>4</v>
      </c>
      <c r="C28" s="26"/>
      <c r="D28" s="26"/>
      <c r="E28" s="26"/>
      <c r="F28" s="26"/>
      <c r="G28" s="26"/>
      <c r="H28" s="26"/>
      <c r="I28" s="26"/>
      <c r="J28" s="1"/>
      <c r="K28" s="1"/>
      <c r="L28" s="1"/>
    </row>
    <row r="29" spans="1:12" ht="12.75">
      <c r="A29" s="1"/>
      <c r="B29" s="17" t="s">
        <v>5</v>
      </c>
      <c r="C29" s="26"/>
      <c r="D29" s="26"/>
      <c r="E29" s="26"/>
      <c r="F29" s="26"/>
      <c r="G29" s="26"/>
      <c r="H29" s="26"/>
      <c r="I29" s="26"/>
      <c r="J29" s="1"/>
      <c r="K29" s="1"/>
      <c r="L29" s="1"/>
    </row>
    <row r="30" spans="1:12" ht="12.75">
      <c r="A30" s="1"/>
      <c r="B30" s="17" t="s">
        <v>6</v>
      </c>
      <c r="C30" s="26"/>
      <c r="D30" s="26"/>
      <c r="E30" s="26"/>
      <c r="F30" s="26"/>
      <c r="G30" s="26"/>
      <c r="H30" s="26"/>
      <c r="I30" s="26"/>
      <c r="J30" s="1"/>
      <c r="K30" s="1"/>
      <c r="L30" s="1"/>
    </row>
    <row r="31" spans="1:12" ht="12.75">
      <c r="A31" s="1"/>
      <c r="B31" s="17" t="s">
        <v>7</v>
      </c>
      <c r="C31" s="26"/>
      <c r="D31" s="26"/>
      <c r="E31" s="26"/>
      <c r="F31" s="26"/>
      <c r="G31" s="26"/>
      <c r="H31" s="26"/>
      <c r="I31" s="26"/>
      <c r="J31" s="1"/>
      <c r="K31" s="1"/>
      <c r="L31" s="1"/>
    </row>
    <row r="32" spans="1:12" ht="12.75">
      <c r="A32" s="1"/>
      <c r="B32" s="17" t="s">
        <v>8</v>
      </c>
      <c r="C32" s="26"/>
      <c r="D32" s="26"/>
      <c r="E32" s="26"/>
      <c r="F32" s="26"/>
      <c r="G32" s="26"/>
      <c r="H32" s="26"/>
      <c r="I32" s="26"/>
      <c r="J32" s="1"/>
      <c r="K32" s="1"/>
      <c r="L32" s="1"/>
    </row>
    <row r="33" spans="1:12" ht="12.75">
      <c r="A33" s="1"/>
      <c r="B33" s="17" t="s">
        <v>9</v>
      </c>
      <c r="C33" s="26"/>
      <c r="D33" s="26"/>
      <c r="E33" s="26"/>
      <c r="F33" s="26"/>
      <c r="G33" s="26"/>
      <c r="H33" s="26"/>
      <c r="I33" s="26"/>
      <c r="J33" s="1"/>
      <c r="K33" s="1"/>
      <c r="L33" s="1"/>
    </row>
    <row r="34" spans="1:12" ht="12.75">
      <c r="A34" s="1"/>
      <c r="B34" s="17" t="s">
        <v>10</v>
      </c>
      <c r="C34" s="26"/>
      <c r="D34" s="26"/>
      <c r="E34" s="26"/>
      <c r="F34" s="26"/>
      <c r="G34" s="26"/>
      <c r="H34" s="26"/>
      <c r="I34" s="26"/>
      <c r="J34" s="1"/>
      <c r="K34" s="1"/>
      <c r="L34" s="1"/>
    </row>
    <row r="35" spans="1:12" ht="12.75">
      <c r="A35" s="1"/>
      <c r="B35" s="17" t="s">
        <v>11</v>
      </c>
      <c r="C35" s="26"/>
      <c r="D35" s="26"/>
      <c r="E35" s="26"/>
      <c r="F35" s="26"/>
      <c r="G35" s="26"/>
      <c r="H35" s="26"/>
      <c r="I35" s="26"/>
      <c r="J35" s="1"/>
      <c r="K35" s="1"/>
      <c r="L35" s="1"/>
    </row>
    <row r="36" spans="1:12" ht="12.75">
      <c r="A36" s="1"/>
      <c r="B36" s="17" t="s">
        <v>12</v>
      </c>
      <c r="C36" s="26"/>
      <c r="D36" s="26"/>
      <c r="E36" s="26"/>
      <c r="F36" s="26"/>
      <c r="G36" s="26"/>
      <c r="H36" s="26"/>
      <c r="I36" s="26"/>
      <c r="J36" s="1"/>
      <c r="K36" s="1"/>
      <c r="L36" s="1"/>
    </row>
    <row r="37" spans="1:12" ht="12.75">
      <c r="A37" s="1"/>
      <c r="B37" s="17" t="s">
        <v>13</v>
      </c>
      <c r="C37" s="26"/>
      <c r="D37" s="26"/>
      <c r="E37" s="26"/>
      <c r="F37" s="26"/>
      <c r="G37" s="26"/>
      <c r="H37" s="26"/>
      <c r="I37" s="26"/>
      <c r="J37" s="1"/>
      <c r="K37" s="1"/>
      <c r="L37" s="1"/>
    </row>
    <row r="38" spans="1:12" ht="12.75">
      <c r="A38" s="1"/>
      <c r="B38" s="17" t="s">
        <v>14</v>
      </c>
      <c r="C38" s="26"/>
      <c r="D38" s="26"/>
      <c r="E38" s="26"/>
      <c r="F38" s="26"/>
      <c r="G38" s="26"/>
      <c r="H38" s="26"/>
      <c r="I38" s="26"/>
      <c r="J38" s="1"/>
      <c r="K38" s="1"/>
      <c r="L38" s="1"/>
    </row>
    <row r="39" spans="1:12" ht="12.75">
      <c r="A39" s="1"/>
      <c r="B39" s="17" t="s">
        <v>15</v>
      </c>
      <c r="C39" s="26"/>
      <c r="D39" s="26"/>
      <c r="E39" s="26"/>
      <c r="F39" s="26"/>
      <c r="G39" s="26"/>
      <c r="H39" s="26"/>
      <c r="I39" s="26"/>
      <c r="J39" s="1"/>
      <c r="K39" s="1"/>
      <c r="L39" s="1"/>
    </row>
    <row r="40" spans="1:12" ht="12.75">
      <c r="A40" s="1"/>
      <c r="B40" s="9" t="s">
        <v>16</v>
      </c>
      <c r="C40" s="26"/>
      <c r="D40" s="27"/>
      <c r="E40" s="27"/>
      <c r="F40" s="27"/>
      <c r="G40" s="27"/>
      <c r="H40" s="26"/>
      <c r="I40" s="26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  <c r="J42" s="1"/>
      <c r="K42" s="1"/>
      <c r="L42" s="1"/>
    </row>
    <row r="43" spans="1:12" ht="12.75">
      <c r="A43" s="1"/>
      <c r="B43" s="17" t="s">
        <v>0</v>
      </c>
      <c r="C43" s="26"/>
      <c r="D43" s="26"/>
      <c r="E43" s="26"/>
      <c r="F43" s="26"/>
      <c r="G43" s="26"/>
      <c r="H43" s="26"/>
      <c r="I43" s="26"/>
      <c r="J43" s="1"/>
      <c r="K43" s="1"/>
      <c r="L43" s="1"/>
    </row>
    <row r="44" spans="1:12" ht="12.75">
      <c r="A44" s="1"/>
      <c r="B44" s="17" t="s">
        <v>1</v>
      </c>
      <c r="C44" s="26"/>
      <c r="D44" s="26"/>
      <c r="E44" s="26"/>
      <c r="F44" s="26"/>
      <c r="G44" s="26"/>
      <c r="H44" s="26"/>
      <c r="I44" s="26"/>
      <c r="J44" s="1"/>
      <c r="K44" s="1"/>
      <c r="L44" s="1"/>
    </row>
    <row r="45" spans="1:12" ht="12.75">
      <c r="A45" s="1"/>
      <c r="B45" s="17" t="s">
        <v>2</v>
      </c>
      <c r="C45" s="26"/>
      <c r="D45" s="26"/>
      <c r="E45" s="26"/>
      <c r="F45" s="26"/>
      <c r="G45" s="26"/>
      <c r="H45" s="26"/>
      <c r="I45" s="26"/>
      <c r="J45" s="1"/>
      <c r="K45" s="1"/>
      <c r="L45" s="1"/>
    </row>
    <row r="46" spans="1:12" ht="12.75">
      <c r="A46" s="1"/>
      <c r="B46" s="17" t="s">
        <v>3</v>
      </c>
      <c r="C46" s="26"/>
      <c r="D46" s="26"/>
      <c r="E46" s="26"/>
      <c r="F46" s="26"/>
      <c r="G46" s="26"/>
      <c r="H46" s="26"/>
      <c r="I46" s="26"/>
      <c r="J46" s="1"/>
      <c r="K46" s="1"/>
      <c r="L46" s="1"/>
    </row>
    <row r="47" spans="1:12" ht="12.75">
      <c r="A47" s="1"/>
      <c r="B47" s="17" t="s">
        <v>4</v>
      </c>
      <c r="C47" s="26"/>
      <c r="D47" s="26"/>
      <c r="E47" s="26"/>
      <c r="F47" s="26"/>
      <c r="G47" s="26"/>
      <c r="H47" s="26"/>
      <c r="I47" s="26"/>
      <c r="J47" s="1"/>
      <c r="K47" s="1"/>
      <c r="L47" s="1"/>
    </row>
    <row r="48" spans="1:12" ht="12.75">
      <c r="A48" s="1"/>
      <c r="B48" s="17" t="s">
        <v>5</v>
      </c>
      <c r="C48" s="26"/>
      <c r="D48" s="26"/>
      <c r="E48" s="26"/>
      <c r="F48" s="26"/>
      <c r="G48" s="26"/>
      <c r="H48" s="26"/>
      <c r="I48" s="26"/>
      <c r="J48" s="1"/>
      <c r="K48" s="1"/>
      <c r="L48" s="1"/>
    </row>
    <row r="49" spans="1:12" ht="12.75">
      <c r="A49" s="1"/>
      <c r="B49" s="17" t="s">
        <v>6</v>
      </c>
      <c r="C49" s="26"/>
      <c r="D49" s="26"/>
      <c r="E49" s="26"/>
      <c r="F49" s="26"/>
      <c r="G49" s="26"/>
      <c r="H49" s="26"/>
      <c r="I49" s="26"/>
      <c r="J49" s="1"/>
      <c r="K49" s="1"/>
      <c r="L49" s="1"/>
    </row>
    <row r="50" spans="1:12" ht="12.75">
      <c r="A50" s="1"/>
      <c r="B50" s="17" t="s">
        <v>7</v>
      </c>
      <c r="C50" s="26"/>
      <c r="D50" s="26"/>
      <c r="E50" s="26"/>
      <c r="F50" s="26"/>
      <c r="G50" s="26"/>
      <c r="H50" s="26"/>
      <c r="I50" s="26"/>
      <c r="J50" s="1"/>
      <c r="K50" s="1"/>
      <c r="L50" s="1"/>
    </row>
    <row r="51" spans="1:12" ht="12.75">
      <c r="A51" s="1"/>
      <c r="B51" s="17" t="s">
        <v>8</v>
      </c>
      <c r="C51" s="26"/>
      <c r="D51" s="26"/>
      <c r="E51" s="26"/>
      <c r="F51" s="26"/>
      <c r="G51" s="26"/>
      <c r="H51" s="26"/>
      <c r="I51" s="26"/>
      <c r="J51" s="1"/>
      <c r="K51" s="1"/>
      <c r="L51" s="1"/>
    </row>
    <row r="52" spans="1:12" ht="12.75">
      <c r="A52" s="1"/>
      <c r="B52" s="17" t="s">
        <v>9</v>
      </c>
      <c r="C52" s="26"/>
      <c r="D52" s="26"/>
      <c r="E52" s="26"/>
      <c r="F52" s="26"/>
      <c r="G52" s="26"/>
      <c r="H52" s="26"/>
      <c r="I52" s="26"/>
      <c r="J52" s="1"/>
      <c r="K52" s="1"/>
      <c r="L52" s="1"/>
    </row>
    <row r="53" spans="1:12" ht="12.75">
      <c r="A53" s="1"/>
      <c r="B53" s="17" t="s">
        <v>10</v>
      </c>
      <c r="C53" s="26"/>
      <c r="D53" s="26"/>
      <c r="E53" s="26"/>
      <c r="F53" s="26"/>
      <c r="G53" s="26"/>
      <c r="H53" s="26"/>
      <c r="I53" s="26"/>
      <c r="J53" s="1"/>
      <c r="K53" s="1"/>
      <c r="L53" s="1"/>
    </row>
    <row r="54" spans="1:12" ht="12.75">
      <c r="A54" s="1"/>
      <c r="B54" s="17" t="s">
        <v>11</v>
      </c>
      <c r="C54" s="26"/>
      <c r="D54" s="26"/>
      <c r="E54" s="26"/>
      <c r="F54" s="26"/>
      <c r="G54" s="26"/>
      <c r="H54" s="26"/>
      <c r="I54" s="26"/>
      <c r="J54" s="1"/>
      <c r="K54" s="1"/>
      <c r="L54" s="1"/>
    </row>
    <row r="55" spans="1:12" ht="12.75">
      <c r="A55" s="1"/>
      <c r="B55" s="17" t="s">
        <v>12</v>
      </c>
      <c r="C55" s="26"/>
      <c r="D55" s="26"/>
      <c r="E55" s="26"/>
      <c r="F55" s="26"/>
      <c r="G55" s="26"/>
      <c r="H55" s="26"/>
      <c r="I55" s="26"/>
      <c r="J55" s="1"/>
      <c r="K55" s="1"/>
      <c r="L55" s="1"/>
    </row>
    <row r="56" spans="1:12" ht="12.75">
      <c r="A56" s="1"/>
      <c r="B56" s="17" t="s">
        <v>13</v>
      </c>
      <c r="C56" s="26"/>
      <c r="D56" s="26"/>
      <c r="E56" s="26"/>
      <c r="F56" s="26"/>
      <c r="G56" s="26"/>
      <c r="H56" s="26"/>
      <c r="I56" s="26"/>
      <c r="J56" s="1"/>
      <c r="K56" s="1"/>
      <c r="L56" s="1"/>
    </row>
    <row r="57" spans="1:12" ht="12.75">
      <c r="A57" s="1"/>
      <c r="B57" s="17" t="s">
        <v>14</v>
      </c>
      <c r="C57" s="26"/>
      <c r="D57" s="26"/>
      <c r="E57" s="26"/>
      <c r="F57" s="26"/>
      <c r="G57" s="26"/>
      <c r="H57" s="26"/>
      <c r="I57" s="26"/>
      <c r="J57" s="1"/>
      <c r="K57" s="1"/>
      <c r="L57" s="1"/>
    </row>
    <row r="58" spans="1:12" ht="12.75">
      <c r="A58" s="1"/>
      <c r="B58" s="17" t="s">
        <v>15</v>
      </c>
      <c r="C58" s="26"/>
      <c r="D58" s="26"/>
      <c r="E58" s="26"/>
      <c r="F58" s="26"/>
      <c r="G58" s="26"/>
      <c r="H58" s="26"/>
      <c r="I58" s="26"/>
      <c r="J58" s="1"/>
      <c r="K58" s="1"/>
      <c r="L58" s="1"/>
    </row>
    <row r="59" spans="1:12" ht="12.75">
      <c r="A59" s="1"/>
      <c r="B59" s="9" t="s">
        <v>16</v>
      </c>
      <c r="C59" s="26"/>
      <c r="D59" s="26"/>
      <c r="E59" s="26"/>
      <c r="F59" s="26"/>
      <c r="G59" s="26"/>
      <c r="H59" s="26"/>
      <c r="I59" s="26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ht="12.75" hidden="1"/>
    <row r="75" spans="1:7" ht="12.75" hidden="1">
      <c r="A75" s="13"/>
      <c r="B75" s="13"/>
      <c r="D75" s="12"/>
      <c r="E75" s="12"/>
      <c r="F75" s="12"/>
      <c r="G75" s="12"/>
    </row>
    <row r="76" spans="1:8" ht="12.75" hidden="1">
      <c r="A76" s="13"/>
      <c r="B76" s="12"/>
      <c r="D76" s="12"/>
      <c r="E76" s="12"/>
      <c r="F76" s="12"/>
      <c r="G76" s="12"/>
      <c r="H76" s="12"/>
    </row>
    <row r="77" spans="1:8" ht="12.75" hidden="1">
      <c r="A77" s="13"/>
      <c r="B77" s="12"/>
      <c r="D77" s="12"/>
      <c r="E77" s="12"/>
      <c r="F77" s="12"/>
      <c r="G77" s="12"/>
      <c r="H77" s="12"/>
    </row>
    <row r="78" spans="1:8" ht="12.75" hidden="1">
      <c r="A78" s="13"/>
      <c r="B78" s="12"/>
      <c r="D78" s="12"/>
      <c r="E78" s="12"/>
      <c r="F78" s="12"/>
      <c r="G78" s="12"/>
      <c r="H78" s="12"/>
    </row>
    <row r="79" spans="1:8" ht="12.75" hidden="1">
      <c r="A79" s="14"/>
      <c r="B79" s="14"/>
      <c r="H79" s="12"/>
    </row>
    <row r="80" ht="12.75" hidden="1">
      <c r="A80" s="14"/>
    </row>
    <row r="81" ht="12.75" hidden="1"/>
    <row r="82" ht="12.75" hidden="1"/>
    <row r="83" ht="12.75" hidden="1"/>
    <row r="84" ht="12.75" hidden="1"/>
    <row r="85" ht="12.75" hidden="1">
      <c r="A85" s="14"/>
    </row>
  </sheetData>
  <sheetProtection selectLockedCells="1" selectUnlockedCells="1"/>
  <mergeCells count="4">
    <mergeCell ref="B3:B4"/>
    <mergeCell ref="B22:B23"/>
    <mergeCell ref="A1:XFD1"/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L72"/>
  <sheetViews>
    <sheetView showGridLines="0" workbookViewId="0" topLeftCell="A1">
      <selection activeCell="B5" sqref="B5"/>
    </sheetView>
  </sheetViews>
  <sheetFormatPr defaultColWidth="0" defaultRowHeight="12.75" zeroHeight="1"/>
  <cols>
    <col min="1" max="1" width="14.851562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1" width="11.421875" style="10" customWidth="1"/>
    <col min="12" max="12" width="11.421875" style="10" hidden="1" customWidth="1"/>
    <col min="13" max="14" width="0" style="10" hidden="1" customWidth="1"/>
    <col min="15" max="16384" width="11.421875" style="10" hidden="1" customWidth="1"/>
  </cols>
  <sheetData>
    <row r="1" s="50" customFormat="1" ht="23.25" customHeight="1">
      <c r="A1" s="50" t="s">
        <v>17</v>
      </c>
    </row>
    <row r="2" spans="1:12" ht="21">
      <c r="A2" s="51">
        <v>2012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ht="12.75">
      <c r="A5" s="1"/>
      <c r="B5" s="6" t="s">
        <v>0</v>
      </c>
      <c r="C5" s="23">
        <f>(C24-C$40)/C$40</f>
        <v>-0.06661418444143814</v>
      </c>
      <c r="D5" s="23">
        <f>(D24-D$40)/D$40</f>
        <v>-0.09354017707737187</v>
      </c>
      <c r="E5" s="24">
        <f>(E24-E$40)/E$40</f>
        <v>-0.11831932135196202</v>
      </c>
      <c r="F5" s="23">
        <f aca="true" t="shared" si="0" ref="F5:I20">(F24-F$40)/F$40</f>
        <v>-0.009827713462703742</v>
      </c>
      <c r="G5" s="24">
        <f>(G24-G$40)/G$40</f>
        <v>0.011621102158579913</v>
      </c>
      <c r="H5" s="24">
        <f>(H24-H$40)/H$40</f>
        <v>0.15146328901506562</v>
      </c>
      <c r="I5" s="24">
        <f>(I24-I$40)/I$40</f>
        <v>0.0125642039419553</v>
      </c>
      <c r="J5" s="24">
        <f>C5-SUM(D5:I5)</f>
        <v>-0.02057556766500135</v>
      </c>
      <c r="K5" s="1"/>
      <c r="L5" s="1"/>
    </row>
    <row r="6" spans="1:12" ht="12.75">
      <c r="A6" s="1"/>
      <c r="B6" s="6" t="s">
        <v>1</v>
      </c>
      <c r="C6" s="23">
        <f aca="true" t="shared" si="1" ref="C6:C20">(C25-C$40)/C$40</f>
        <v>0.589300776910861</v>
      </c>
      <c r="D6" s="23">
        <f aca="true" t="shared" si="2" ref="D6:E20">(D25-D$40)/D$40</f>
        <v>0.3081483530489184</v>
      </c>
      <c r="E6" s="24">
        <f t="shared" si="2"/>
        <v>0.06375314207131902</v>
      </c>
      <c r="F6" s="23">
        <f t="shared" si="0"/>
        <v>0.023222401265469192</v>
      </c>
      <c r="G6" s="24">
        <f t="shared" si="0"/>
        <v>0.07843390377178278</v>
      </c>
      <c r="H6" s="24">
        <f t="shared" si="0"/>
        <v>0.04010003125128493</v>
      </c>
      <c r="I6" s="24">
        <f t="shared" si="0"/>
        <v>-0.004893508504465788</v>
      </c>
      <c r="J6" s="24">
        <f aca="true" t="shared" si="3" ref="J6:J20">C6-SUM(D6:I6)</f>
        <v>0.08053645400655252</v>
      </c>
      <c r="K6" s="1"/>
      <c r="L6" s="1"/>
    </row>
    <row r="7" spans="1:12" ht="12.75">
      <c r="A7" s="1"/>
      <c r="B7" s="6" t="s">
        <v>2</v>
      </c>
      <c r="C7" s="23">
        <f t="shared" si="1"/>
        <v>-0.11959928095177763</v>
      </c>
      <c r="D7" s="23">
        <f t="shared" si="2"/>
        <v>-0.1292366191954662</v>
      </c>
      <c r="E7" s="24">
        <f t="shared" si="2"/>
        <v>0.057100667156067986</v>
      </c>
      <c r="F7" s="23">
        <f t="shared" si="0"/>
        <v>-0.0037199621324241054</v>
      </c>
      <c r="G7" s="24">
        <f t="shared" si="0"/>
        <v>-0.010053487942101053</v>
      </c>
      <c r="H7" s="24">
        <f t="shared" si="0"/>
        <v>-0.020307050583406126</v>
      </c>
      <c r="I7" s="24">
        <f t="shared" si="0"/>
        <v>-0.01012411596716719</v>
      </c>
      <c r="J7" s="24">
        <f t="shared" si="3"/>
        <v>-0.003258712287280946</v>
      </c>
      <c r="K7" s="1"/>
      <c r="L7" s="1"/>
    </row>
    <row r="8" spans="1:12" ht="12.75">
      <c r="A8" s="1"/>
      <c r="B8" s="6" t="s">
        <v>3</v>
      </c>
      <c r="C8" s="23">
        <f t="shared" si="1"/>
        <v>0.05919515654336704</v>
      </c>
      <c r="D8" s="23">
        <f t="shared" si="2"/>
        <v>0.06480108265293905</v>
      </c>
      <c r="E8" s="24">
        <f t="shared" si="2"/>
        <v>-0.02579992830597846</v>
      </c>
      <c r="F8" s="23">
        <f t="shared" si="0"/>
        <v>0.00756648843179681</v>
      </c>
      <c r="G8" s="24">
        <f t="shared" si="0"/>
        <v>-0.04368599933254888</v>
      </c>
      <c r="H8" s="24">
        <f t="shared" si="0"/>
        <v>0.04625243382812691</v>
      </c>
      <c r="I8" s="24">
        <f t="shared" si="0"/>
        <v>0.012858169066290706</v>
      </c>
      <c r="J8" s="24">
        <f t="shared" si="3"/>
        <v>-0.0027970897972590877</v>
      </c>
      <c r="K8" s="1"/>
      <c r="L8" s="1"/>
    </row>
    <row r="9" spans="1:12" ht="12.75">
      <c r="A9" s="1"/>
      <c r="B9" s="6" t="s">
        <v>4</v>
      </c>
      <c r="C9" s="23">
        <f t="shared" si="1"/>
        <v>-0.2960722164221493</v>
      </c>
      <c r="D9" s="23">
        <f t="shared" si="2"/>
        <v>-0.27482684011811737</v>
      </c>
      <c r="E9" s="24">
        <f t="shared" si="2"/>
        <v>-0.10182149856665791</v>
      </c>
      <c r="F9" s="23">
        <f t="shared" si="0"/>
        <v>-0.0045041981105137605</v>
      </c>
      <c r="G9" s="24">
        <f t="shared" si="0"/>
        <v>0.012177119723923132</v>
      </c>
      <c r="H9" s="24">
        <f t="shared" si="0"/>
        <v>0.0727865339188149</v>
      </c>
      <c r="I9" s="24">
        <f t="shared" si="0"/>
        <v>-0.00019692672564920608</v>
      </c>
      <c r="J9" s="24">
        <f t="shared" si="3"/>
        <v>0.00031359345605086464</v>
      </c>
      <c r="K9" s="1"/>
      <c r="L9" s="1"/>
    </row>
    <row r="10" spans="1:12" ht="12.75">
      <c r="A10" s="1"/>
      <c r="B10" s="6" t="s">
        <v>5</v>
      </c>
      <c r="C10" s="23">
        <f t="shared" si="1"/>
        <v>-0.30083771316813596</v>
      </c>
      <c r="D10" s="23">
        <f t="shared" si="2"/>
        <v>-0.2700127696667538</v>
      </c>
      <c r="E10" s="24">
        <f t="shared" si="2"/>
        <v>0.02281382135468287</v>
      </c>
      <c r="F10" s="23">
        <f t="shared" si="0"/>
        <v>-0.03595129554004026</v>
      </c>
      <c r="G10" s="24">
        <f t="shared" si="0"/>
        <v>0.007531913825349464</v>
      </c>
      <c r="H10" s="24">
        <f t="shared" si="0"/>
        <v>-0.027903143927370734</v>
      </c>
      <c r="I10" s="24">
        <f t="shared" si="0"/>
        <v>-0.008257744481068807</v>
      </c>
      <c r="J10" s="24">
        <f t="shared" si="3"/>
        <v>0.010941505267065332</v>
      </c>
      <c r="K10" s="1"/>
      <c r="L10" s="1"/>
    </row>
    <row r="11" spans="1:12" ht="12.75">
      <c r="A11" s="1"/>
      <c r="B11" s="6" t="s">
        <v>6</v>
      </c>
      <c r="C11" s="23">
        <f t="shared" si="1"/>
        <v>-0.28266311748443057</v>
      </c>
      <c r="D11" s="23">
        <f t="shared" si="2"/>
        <v>-0.21528527934070293</v>
      </c>
      <c r="E11" s="24">
        <f t="shared" si="2"/>
        <v>-0.034075154357394506</v>
      </c>
      <c r="F11" s="23">
        <f t="shared" si="0"/>
        <v>0.010872609292870877</v>
      </c>
      <c r="G11" s="24">
        <f t="shared" si="0"/>
        <v>-0.003382000053410005</v>
      </c>
      <c r="H11" s="24">
        <f t="shared" si="0"/>
        <v>-0.06462541868981492</v>
      </c>
      <c r="I11" s="24">
        <f t="shared" si="0"/>
        <v>0.004285759534994769</v>
      </c>
      <c r="J11" s="24">
        <f t="shared" si="3"/>
        <v>0.019546366129026105</v>
      </c>
      <c r="K11" s="1"/>
      <c r="L11" s="1"/>
    </row>
    <row r="12" spans="1:12" ht="12.75">
      <c r="A12" s="1"/>
      <c r="B12" s="6" t="s">
        <v>7</v>
      </c>
      <c r="C12" s="23">
        <f t="shared" si="1"/>
        <v>-0.2489356127951809</v>
      </c>
      <c r="D12" s="23">
        <f t="shared" si="2"/>
        <v>-0.23385338818848359</v>
      </c>
      <c r="E12" s="24">
        <f t="shared" si="2"/>
        <v>-0.1347174608242522</v>
      </c>
      <c r="F12" s="23">
        <f t="shared" si="0"/>
        <v>-0.03489869140986291</v>
      </c>
      <c r="G12" s="24">
        <f t="shared" si="0"/>
        <v>0.024359449662217793</v>
      </c>
      <c r="H12" s="24">
        <f t="shared" si="0"/>
        <v>0.13431759373926638</v>
      </c>
      <c r="I12" s="24">
        <f t="shared" si="0"/>
        <v>0.01029311556222646</v>
      </c>
      <c r="J12" s="24">
        <f t="shared" si="3"/>
        <v>-0.014436231336292848</v>
      </c>
      <c r="K12" s="1"/>
      <c r="L12" s="1"/>
    </row>
    <row r="13" spans="1:12" ht="12.75">
      <c r="A13" s="1"/>
      <c r="B13" s="6" t="s">
        <v>8</v>
      </c>
      <c r="C13" s="23">
        <f t="shared" si="1"/>
        <v>-0.16885345961389617</v>
      </c>
      <c r="D13" s="23">
        <f t="shared" si="2"/>
        <v>-0.054318703556527584</v>
      </c>
      <c r="E13" s="24">
        <f t="shared" si="2"/>
        <v>-0.10148414148621099</v>
      </c>
      <c r="F13" s="23">
        <f t="shared" si="0"/>
        <v>0.009939332022355089</v>
      </c>
      <c r="G13" s="24">
        <f t="shared" si="0"/>
        <v>-0.03816317171801388</v>
      </c>
      <c r="H13" s="24">
        <f t="shared" si="0"/>
        <v>0.009718855981868257</v>
      </c>
      <c r="I13" s="24">
        <f t="shared" si="0"/>
        <v>-0.002736554246182079</v>
      </c>
      <c r="J13" s="24">
        <f t="shared" si="3"/>
        <v>0.008190923388814997</v>
      </c>
      <c r="K13" s="1"/>
      <c r="L13" s="1"/>
    </row>
    <row r="14" spans="1:12" ht="12.75">
      <c r="A14" s="1"/>
      <c r="B14" s="6" t="s">
        <v>9</v>
      </c>
      <c r="C14" s="23">
        <f t="shared" si="1"/>
        <v>0.06175590782751073</v>
      </c>
      <c r="D14" s="23">
        <f t="shared" si="2"/>
        <v>-0.0322822385354695</v>
      </c>
      <c r="E14" s="24">
        <f t="shared" si="2"/>
        <v>0.1202405578469186</v>
      </c>
      <c r="F14" s="23">
        <f t="shared" si="0"/>
        <v>0.017274068372779176</v>
      </c>
      <c r="G14" s="24">
        <f t="shared" si="0"/>
        <v>0.0251806402771336</v>
      </c>
      <c r="H14" s="24">
        <f t="shared" si="0"/>
        <v>-0.04944658761905297</v>
      </c>
      <c r="I14" s="24">
        <f t="shared" si="0"/>
        <v>-0.01201628417959351</v>
      </c>
      <c r="J14" s="24">
        <f t="shared" si="3"/>
        <v>-0.007194248335204663</v>
      </c>
      <c r="K14" s="1"/>
      <c r="L14" s="1"/>
    </row>
    <row r="15" spans="1:12" ht="12.75">
      <c r="A15" s="1"/>
      <c r="B15" s="6" t="s">
        <v>10</v>
      </c>
      <c r="C15" s="23">
        <f t="shared" si="1"/>
        <v>-0.1570558146502807</v>
      </c>
      <c r="D15" s="23">
        <f t="shared" si="2"/>
        <v>0.006244591628616818</v>
      </c>
      <c r="E15" s="24">
        <f t="shared" si="2"/>
        <v>0.0381970338337518</v>
      </c>
      <c r="F15" s="23">
        <f t="shared" si="0"/>
        <v>-0.009437054841159987</v>
      </c>
      <c r="G15" s="24">
        <f t="shared" si="0"/>
        <v>-0.06578315459887059</v>
      </c>
      <c r="H15" s="24">
        <f t="shared" si="0"/>
        <v>-0.1325408136437248</v>
      </c>
      <c r="I15" s="24">
        <f t="shared" si="0"/>
        <v>0.005163370291321338</v>
      </c>
      <c r="J15" s="24">
        <f t="shared" si="3"/>
        <v>0.0011002126797847178</v>
      </c>
      <c r="K15" s="1"/>
      <c r="L15" s="1"/>
    </row>
    <row r="16" spans="1:12" ht="12.75">
      <c r="A16" s="1"/>
      <c r="B16" s="6" t="s">
        <v>11</v>
      </c>
      <c r="C16" s="23">
        <f t="shared" si="1"/>
        <v>0.131604662336363</v>
      </c>
      <c r="D16" s="23">
        <f t="shared" si="2"/>
        <v>0.16259858773875716</v>
      </c>
      <c r="E16" s="24">
        <f t="shared" si="2"/>
        <v>0.05588511519392886</v>
      </c>
      <c r="F16" s="23">
        <f t="shared" si="0"/>
        <v>-0.012304107070318347</v>
      </c>
      <c r="G16" s="24">
        <f t="shared" si="0"/>
        <v>-0.03653577525997202</v>
      </c>
      <c r="H16" s="24">
        <f t="shared" si="0"/>
        <v>-0.04331349425472219</v>
      </c>
      <c r="I16" s="24">
        <f t="shared" si="0"/>
        <v>0.012557699080597113</v>
      </c>
      <c r="J16" s="24">
        <f t="shared" si="3"/>
        <v>-0.007283363091907552</v>
      </c>
      <c r="K16" s="1"/>
      <c r="L16" s="1"/>
    </row>
    <row r="17" spans="1:12" ht="12.75">
      <c r="A17" s="1"/>
      <c r="B17" s="6" t="s">
        <v>12</v>
      </c>
      <c r="C17" s="23">
        <f t="shared" si="1"/>
        <v>-0.19021756443818227</v>
      </c>
      <c r="D17" s="23">
        <f t="shared" si="2"/>
        <v>-0.04566122211770934</v>
      </c>
      <c r="E17" s="24">
        <f t="shared" si="2"/>
        <v>-0.039261902569699005</v>
      </c>
      <c r="F17" s="23">
        <f t="shared" si="0"/>
        <v>0.0062581892483759526</v>
      </c>
      <c r="G17" s="24">
        <f t="shared" si="0"/>
        <v>-0.026980662436476503</v>
      </c>
      <c r="H17" s="24">
        <f t="shared" si="0"/>
        <v>-0.11531780384760988</v>
      </c>
      <c r="I17" s="24">
        <f t="shared" si="0"/>
        <v>0.019629946634231153</v>
      </c>
      <c r="J17" s="24">
        <f t="shared" si="3"/>
        <v>0.011115890650705368</v>
      </c>
      <c r="K17" s="1"/>
      <c r="L17" s="1"/>
    </row>
    <row r="18" spans="1:12" ht="12.75">
      <c r="A18" s="1"/>
      <c r="B18" s="6" t="s">
        <v>13</v>
      </c>
      <c r="C18" s="23">
        <f t="shared" si="1"/>
        <v>-0.18637749042980312</v>
      </c>
      <c r="D18" s="23">
        <f t="shared" si="2"/>
        <v>-0.10743190413771805</v>
      </c>
      <c r="E18" s="24">
        <f t="shared" si="2"/>
        <v>-0.022497512459156543</v>
      </c>
      <c r="F18" s="23">
        <f t="shared" si="0"/>
        <v>-0.020340242550417713</v>
      </c>
      <c r="G18" s="24">
        <f t="shared" si="0"/>
        <v>0.00776735256152981</v>
      </c>
      <c r="H18" s="24">
        <f t="shared" si="0"/>
        <v>-0.05248281240483188</v>
      </c>
      <c r="I18" s="24">
        <f t="shared" si="0"/>
        <v>-0.0031241508279255563</v>
      </c>
      <c r="J18" s="24">
        <f t="shared" si="3"/>
        <v>0.011731779388716834</v>
      </c>
      <c r="K18" s="1"/>
      <c r="L18" s="1"/>
    </row>
    <row r="19" spans="1:12" ht="12.75">
      <c r="A19" s="1"/>
      <c r="B19" s="6" t="s">
        <v>14</v>
      </c>
      <c r="C19" s="23">
        <f t="shared" si="1"/>
        <v>-0.0226503995456356</v>
      </c>
      <c r="D19" s="23">
        <f t="shared" si="2"/>
        <v>0.06705788897258265</v>
      </c>
      <c r="E19" s="24">
        <f t="shared" si="2"/>
        <v>-0.012003669473407662</v>
      </c>
      <c r="F19" s="23">
        <f t="shared" si="0"/>
        <v>0.0056449571108838515</v>
      </c>
      <c r="G19" s="24">
        <f t="shared" si="0"/>
        <v>-0.006155974267865896</v>
      </c>
      <c r="H19" s="24">
        <f t="shared" si="0"/>
        <v>-0.05817674503702131</v>
      </c>
      <c r="I19" s="24">
        <f t="shared" si="0"/>
        <v>-0.015140437502619642</v>
      </c>
      <c r="J19" s="24">
        <f t="shared" si="3"/>
        <v>-0.003876419348187589</v>
      </c>
      <c r="K19" s="1"/>
      <c r="L19" s="1"/>
    </row>
    <row r="20" spans="1:12" ht="12.75">
      <c r="A20" s="1"/>
      <c r="B20" s="6" t="s">
        <v>15</v>
      </c>
      <c r="C20" s="23">
        <f t="shared" si="1"/>
        <v>-0.2824486662939615</v>
      </c>
      <c r="D20" s="23">
        <f t="shared" si="2"/>
        <v>-0.11823839349291437</v>
      </c>
      <c r="E20" s="24">
        <f t="shared" si="2"/>
        <v>-0.05414425721405546</v>
      </c>
      <c r="F20" s="23">
        <f t="shared" si="0"/>
        <v>-0.012915725004252398</v>
      </c>
      <c r="G20" s="24">
        <f t="shared" si="0"/>
        <v>-0.07828931093331676</v>
      </c>
      <c r="H20" s="24">
        <f t="shared" si="0"/>
        <v>-0.04706573607352072</v>
      </c>
      <c r="I20" s="24">
        <f t="shared" si="0"/>
        <v>-0.007649515945872618</v>
      </c>
      <c r="J20" s="24">
        <f t="shared" si="3"/>
        <v>0.03585427236997085</v>
      </c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ht="18.75" customHeight="1">
      <c r="A24" s="1"/>
      <c r="B24" s="17" t="s">
        <v>0</v>
      </c>
      <c r="C24" s="33">
        <f>C43/I43*1000000</f>
        <v>34684.001867980965</v>
      </c>
      <c r="D24" s="33">
        <f>C43/D43*1000000</f>
        <v>93385.61557083689</v>
      </c>
      <c r="E24" s="33">
        <f>D43/E43/1000</f>
        <v>0.7859775157423793</v>
      </c>
      <c r="F24" s="33">
        <f>E43/F43</f>
        <v>0.8902985074626866</v>
      </c>
      <c r="G24" s="33">
        <f>F43/G43</f>
        <v>0.5651623787431463</v>
      </c>
      <c r="H24" s="33">
        <f>G43/H43*1000</f>
        <v>1.0917146181554305</v>
      </c>
      <c r="I24" s="33">
        <f>H43/I43</f>
        <v>0.8602428612905308</v>
      </c>
      <c r="J24" s="33" t="str">
        <f aca="true" t="shared" si="4" ref="J24:J39">IF(PRODUCT(D24:I24)-C24&lt;0.0001,"prawidłowo","nieprawidłowo")</f>
        <v>prawidłowo</v>
      </c>
      <c r="K24" s="1"/>
      <c r="L24" s="1"/>
    </row>
    <row r="25" spans="1:12" ht="12.75">
      <c r="A25" s="1"/>
      <c r="B25" s="17" t="s">
        <v>1</v>
      </c>
      <c r="C25" s="33">
        <f aca="true" t="shared" si="5" ref="C25:C40">C44/I44*1000000</f>
        <v>59057.36962819893</v>
      </c>
      <c r="D25" s="33">
        <f aca="true" t="shared" si="6" ref="D25:D40">C44/D44*1000000</f>
        <v>134768.50944542856</v>
      </c>
      <c r="E25" s="33">
        <f aca="true" t="shared" si="7" ref="E25:E40">D44/E44/1000</f>
        <v>0.9482866895193997</v>
      </c>
      <c r="F25" s="33">
        <f aca="true" t="shared" si="8" ref="F25:G40">E44/F44</f>
        <v>0.9200150206533985</v>
      </c>
      <c r="G25" s="33">
        <f t="shared" si="8"/>
        <v>0.6024886877828054</v>
      </c>
      <c r="H25" s="33">
        <f aca="true" t="shared" si="9" ref="H25:H40">G44/H44*1000</f>
        <v>0.9861299264106119</v>
      </c>
      <c r="I25" s="33">
        <f aca="true" t="shared" si="10" ref="I25:I40">H44/I44</f>
        <v>0.8454113351038146</v>
      </c>
      <c r="J25" s="33" t="str">
        <f t="shared" si="4"/>
        <v>prawidłowo</v>
      </c>
      <c r="K25" s="1"/>
      <c r="L25" s="1"/>
    </row>
    <row r="26" spans="1:12" ht="12.75">
      <c r="A26" s="1"/>
      <c r="B26" s="17" t="s">
        <v>2</v>
      </c>
      <c r="C26" s="33">
        <f t="shared" si="5"/>
        <v>32715.11059525467</v>
      </c>
      <c r="D26" s="33">
        <f t="shared" si="6"/>
        <v>89708.08443642993</v>
      </c>
      <c r="E26" s="33">
        <f t="shared" si="7"/>
        <v>0.9423563160474017</v>
      </c>
      <c r="F26" s="33">
        <f t="shared" si="8"/>
        <v>0.8957902001380262</v>
      </c>
      <c r="G26" s="33">
        <f t="shared" si="8"/>
        <v>0.5530534351145038</v>
      </c>
      <c r="H26" s="33">
        <f t="shared" si="9"/>
        <v>0.9288573282234363</v>
      </c>
      <c r="I26" s="33">
        <f t="shared" si="10"/>
        <v>0.8409675746859717</v>
      </c>
      <c r="J26" s="33" t="str">
        <f t="shared" si="4"/>
        <v>prawidłowo</v>
      </c>
      <c r="K26" s="1"/>
      <c r="L26" s="1"/>
    </row>
    <row r="27" spans="1:12" ht="12.75">
      <c r="A27" s="1"/>
      <c r="B27" s="17" t="s">
        <v>3</v>
      </c>
      <c r="C27" s="33">
        <f t="shared" si="5"/>
        <v>39358.99407912268</v>
      </c>
      <c r="D27" s="33">
        <f t="shared" si="6"/>
        <v>109698.30327772381</v>
      </c>
      <c r="E27" s="33">
        <f t="shared" si="7"/>
        <v>0.8684542723111864</v>
      </c>
      <c r="F27" s="33">
        <f t="shared" si="8"/>
        <v>0.9059382422802851</v>
      </c>
      <c r="G27" s="33">
        <f t="shared" si="8"/>
        <v>0.5342639593908629</v>
      </c>
      <c r="H27" s="33">
        <f t="shared" si="9"/>
        <v>0.991963084874275</v>
      </c>
      <c r="I27" s="33">
        <f t="shared" si="10"/>
        <v>0.8604926048610555</v>
      </c>
      <c r="J27" s="33" t="str">
        <f t="shared" si="4"/>
        <v>prawidłowo</v>
      </c>
      <c r="K27" s="1"/>
      <c r="L27" s="1"/>
    </row>
    <row r="28" spans="1:12" ht="12.75">
      <c r="A28" s="1"/>
      <c r="B28" s="17" t="s">
        <v>4</v>
      </c>
      <c r="C28" s="33">
        <f t="shared" si="5"/>
        <v>26157.492596914275</v>
      </c>
      <c r="D28" s="33">
        <f t="shared" si="6"/>
        <v>74709.03863413581</v>
      </c>
      <c r="E28" s="33">
        <f t="shared" si="7"/>
        <v>0.8006845611409863</v>
      </c>
      <c r="F28" s="33">
        <f t="shared" si="8"/>
        <v>0.8950850661625709</v>
      </c>
      <c r="G28" s="33">
        <f t="shared" si="8"/>
        <v>0.5654730090860502</v>
      </c>
      <c r="H28" s="33">
        <f t="shared" si="9"/>
        <v>1.0171203480062865</v>
      </c>
      <c r="I28" s="33">
        <f t="shared" si="10"/>
        <v>0.8494014040120038</v>
      </c>
      <c r="J28" s="33" t="str">
        <f t="shared" si="4"/>
        <v>prawidłowo</v>
      </c>
      <c r="K28" s="1"/>
      <c r="L28" s="1"/>
    </row>
    <row r="29" spans="1:12" ht="12.75">
      <c r="A29" s="1"/>
      <c r="B29" s="17" t="s">
        <v>5</v>
      </c>
      <c r="C29" s="33">
        <f t="shared" si="5"/>
        <v>25980.409877973718</v>
      </c>
      <c r="D29" s="33">
        <f t="shared" si="6"/>
        <v>75204.9954555341</v>
      </c>
      <c r="E29" s="33">
        <f t="shared" si="7"/>
        <v>0.9117911800086517</v>
      </c>
      <c r="F29" s="33">
        <f t="shared" si="8"/>
        <v>0.8668098818474759</v>
      </c>
      <c r="G29" s="33">
        <f t="shared" si="8"/>
        <v>0.5628778718258767</v>
      </c>
      <c r="H29" s="33">
        <f t="shared" si="9"/>
        <v>0.9216553911546715</v>
      </c>
      <c r="I29" s="33">
        <f t="shared" si="10"/>
        <v>0.8425531854958166</v>
      </c>
      <c r="J29" s="33" t="str">
        <f t="shared" si="4"/>
        <v>prawidłowo</v>
      </c>
      <c r="K29" s="1"/>
      <c r="L29" s="1"/>
    </row>
    <row r="30" spans="1:12" ht="12.75">
      <c r="A30" s="1"/>
      <c r="B30" s="17" t="s">
        <v>6</v>
      </c>
      <c r="C30" s="33">
        <f t="shared" si="5"/>
        <v>26655.765877749876</v>
      </c>
      <c r="D30" s="33">
        <f t="shared" si="6"/>
        <v>80843.14978240438</v>
      </c>
      <c r="E30" s="33">
        <f t="shared" si="7"/>
        <v>0.8610772913115892</v>
      </c>
      <c r="F30" s="33">
        <f t="shared" si="8"/>
        <v>0.9089108910891089</v>
      </c>
      <c r="G30" s="33">
        <f t="shared" si="8"/>
        <v>0.5567805953693495</v>
      </c>
      <c r="H30" s="33">
        <f t="shared" si="9"/>
        <v>0.8868386110171365</v>
      </c>
      <c r="I30" s="33">
        <f t="shared" si="10"/>
        <v>0.8532097539814297</v>
      </c>
      <c r="J30" s="33" t="str">
        <f t="shared" si="4"/>
        <v>prawidłowo</v>
      </c>
      <c r="K30" s="1"/>
      <c r="L30" s="1"/>
    </row>
    <row r="31" spans="1:12" ht="12.75">
      <c r="A31" s="1"/>
      <c r="B31" s="17" t="s">
        <v>7</v>
      </c>
      <c r="C31" s="33">
        <f t="shared" si="5"/>
        <v>27909.057727856074</v>
      </c>
      <c r="D31" s="33">
        <f t="shared" si="6"/>
        <v>78930.21968789063</v>
      </c>
      <c r="E31" s="33">
        <f t="shared" si="7"/>
        <v>0.7713593334034049</v>
      </c>
      <c r="F31" s="33">
        <f t="shared" si="8"/>
        <v>0.8677563150074294</v>
      </c>
      <c r="G31" s="33">
        <f t="shared" si="8"/>
        <v>0.5722789115646258</v>
      </c>
      <c r="H31" s="33">
        <f t="shared" si="9"/>
        <v>1.0754586017026266</v>
      </c>
      <c r="I31" s="33">
        <f t="shared" si="10"/>
        <v>0.858313415672746</v>
      </c>
      <c r="J31" s="33" t="str">
        <f t="shared" si="4"/>
        <v>prawidłowo</v>
      </c>
      <c r="K31" s="1"/>
      <c r="L31" s="1"/>
    </row>
    <row r="32" spans="1:12" ht="12.75">
      <c r="A32" s="1"/>
      <c r="B32" s="17" t="s">
        <v>8</v>
      </c>
      <c r="C32" s="33">
        <f t="shared" si="5"/>
        <v>30884.857771345538</v>
      </c>
      <c r="D32" s="33">
        <f t="shared" si="6"/>
        <v>97426.30370252914</v>
      </c>
      <c r="E32" s="33">
        <f t="shared" si="7"/>
        <v>0.8009852993633713</v>
      </c>
      <c r="F32" s="33">
        <f t="shared" si="8"/>
        <v>0.9080717488789237</v>
      </c>
      <c r="G32" s="33">
        <f t="shared" si="8"/>
        <v>0.5373493975903615</v>
      </c>
      <c r="H32" s="33">
        <f t="shared" si="9"/>
        <v>0.9573252102943602</v>
      </c>
      <c r="I32" s="33">
        <f t="shared" si="10"/>
        <v>0.8472438159436421</v>
      </c>
      <c r="J32" s="33" t="str">
        <f t="shared" si="4"/>
        <v>prawidłowo</v>
      </c>
      <c r="K32" s="1"/>
      <c r="L32" s="1"/>
    </row>
    <row r="33" spans="1:12" ht="12.75">
      <c r="A33" s="1"/>
      <c r="B33" s="17" t="s">
        <v>9</v>
      </c>
      <c r="C33" s="33">
        <f t="shared" si="5"/>
        <v>39454.14990947942</v>
      </c>
      <c r="D33" s="33">
        <f t="shared" si="6"/>
        <v>99696.55197934921</v>
      </c>
      <c r="E33" s="33">
        <f t="shared" si="7"/>
        <v>0.9986426061196045</v>
      </c>
      <c r="F33" s="33">
        <f t="shared" si="8"/>
        <v>0.9146666666666666</v>
      </c>
      <c r="G33" s="33">
        <f t="shared" si="8"/>
        <v>0.572737686139748</v>
      </c>
      <c r="H33" s="33">
        <f t="shared" si="9"/>
        <v>0.9012298225516675</v>
      </c>
      <c r="I33" s="33">
        <f t="shared" si="10"/>
        <v>0.8393600477847009</v>
      </c>
      <c r="J33" s="33" t="str">
        <f t="shared" si="4"/>
        <v>prawidłowo</v>
      </c>
      <c r="K33" s="1"/>
      <c r="L33" s="1"/>
    </row>
    <row r="34" spans="1:12" ht="12.75">
      <c r="A34" s="1"/>
      <c r="B34" s="17" t="s">
        <v>10</v>
      </c>
      <c r="C34" s="33">
        <f t="shared" si="5"/>
        <v>31323.25048434273</v>
      </c>
      <c r="D34" s="33">
        <f t="shared" si="6"/>
        <v>103665.67632428269</v>
      </c>
      <c r="E34" s="33">
        <f t="shared" si="7"/>
        <v>0.9255046019098504</v>
      </c>
      <c r="F34" s="33">
        <f t="shared" si="8"/>
        <v>0.8906497622820919</v>
      </c>
      <c r="G34" s="33">
        <f t="shared" si="8"/>
        <v>0.52191894127378</v>
      </c>
      <c r="H34" s="33">
        <f t="shared" si="9"/>
        <v>0.8224473011279569</v>
      </c>
      <c r="I34" s="33">
        <f t="shared" si="10"/>
        <v>0.853955344616752</v>
      </c>
      <c r="J34" s="33" t="str">
        <f t="shared" si="4"/>
        <v>prawidłowo</v>
      </c>
      <c r="K34" s="1"/>
      <c r="L34" s="1"/>
    </row>
    <row r="35" spans="1:12" ht="12.75">
      <c r="A35" s="1"/>
      <c r="B35" s="17" t="s">
        <v>11</v>
      </c>
      <c r="C35" s="33">
        <f t="shared" si="5"/>
        <v>42049.683601419456</v>
      </c>
      <c r="D35" s="33">
        <f t="shared" si="6"/>
        <v>119773.63147515537</v>
      </c>
      <c r="E35" s="33">
        <f t="shared" si="7"/>
        <v>0.9412727077359176</v>
      </c>
      <c r="F35" s="33">
        <f t="shared" si="8"/>
        <v>0.8880718954248366</v>
      </c>
      <c r="G35" s="33">
        <f t="shared" si="8"/>
        <v>0.5382585751978892</v>
      </c>
      <c r="H35" s="33">
        <f t="shared" si="9"/>
        <v>0.9070446737451252</v>
      </c>
      <c r="I35" s="33">
        <f t="shared" si="10"/>
        <v>0.8602373349638789</v>
      </c>
      <c r="J35" s="33" t="str">
        <f t="shared" si="4"/>
        <v>prawidłowo</v>
      </c>
      <c r="K35" s="1"/>
      <c r="L35" s="1"/>
    </row>
    <row r="36" spans="1:12" ht="12.75">
      <c r="A36" s="1"/>
      <c r="B36" s="17" t="s">
        <v>12</v>
      </c>
      <c r="C36" s="33">
        <f t="shared" si="5"/>
        <v>30090.98171357638</v>
      </c>
      <c r="D36" s="33">
        <f t="shared" si="6"/>
        <v>98318.21773226562</v>
      </c>
      <c r="E36" s="33">
        <f t="shared" si="7"/>
        <v>0.8564535453529736</v>
      </c>
      <c r="F36" s="33">
        <f t="shared" si="8"/>
        <v>0.9047619047619048</v>
      </c>
      <c r="G36" s="33">
        <f t="shared" si="8"/>
        <v>0.5435967302452316</v>
      </c>
      <c r="H36" s="33">
        <f t="shared" si="9"/>
        <v>0.838776620301594</v>
      </c>
      <c r="I36" s="33">
        <f t="shared" si="10"/>
        <v>0.8662456951721584</v>
      </c>
      <c r="J36" s="33" t="str">
        <f t="shared" si="4"/>
        <v>prawidłowo</v>
      </c>
      <c r="K36" s="1"/>
      <c r="L36" s="1"/>
    </row>
    <row r="37" spans="1:12" ht="12.75">
      <c r="A37" s="1"/>
      <c r="B37" s="17" t="s">
        <v>13</v>
      </c>
      <c r="C37" s="33">
        <f t="shared" si="5"/>
        <v>30233.676333378487</v>
      </c>
      <c r="D37" s="33">
        <f t="shared" si="6"/>
        <v>91954.45728884074</v>
      </c>
      <c r="E37" s="33">
        <f t="shared" si="7"/>
        <v>0.8713982231837557</v>
      </c>
      <c r="F37" s="33">
        <f t="shared" si="8"/>
        <v>0.8808463251670379</v>
      </c>
      <c r="G37" s="33">
        <f t="shared" si="8"/>
        <v>0.5630094043887147</v>
      </c>
      <c r="H37" s="33">
        <f t="shared" si="9"/>
        <v>0.8983511454681141</v>
      </c>
      <c r="I37" s="33">
        <f t="shared" si="10"/>
        <v>0.8469145260169318</v>
      </c>
      <c r="J37" s="33" t="str">
        <f t="shared" si="4"/>
        <v>prawidłowo</v>
      </c>
      <c r="K37" s="1"/>
      <c r="L37" s="1"/>
    </row>
    <row r="38" spans="1:12" ht="12.75">
      <c r="A38" s="1"/>
      <c r="B38" s="17" t="s">
        <v>14</v>
      </c>
      <c r="C38" s="33">
        <f t="shared" si="5"/>
        <v>36317.66714554577</v>
      </c>
      <c r="D38" s="33">
        <f t="shared" si="6"/>
        <v>109930.80475440764</v>
      </c>
      <c r="E38" s="33">
        <f t="shared" si="7"/>
        <v>0.8807529984899094</v>
      </c>
      <c r="F38" s="33">
        <f t="shared" si="8"/>
        <v>0.9042105263157895</v>
      </c>
      <c r="G38" s="33">
        <f t="shared" si="8"/>
        <v>0.5552308591466978</v>
      </c>
      <c r="H38" s="33">
        <f t="shared" si="9"/>
        <v>0.8929526672459638</v>
      </c>
      <c r="I38" s="33">
        <f t="shared" si="10"/>
        <v>0.8367058648862262</v>
      </c>
      <c r="J38" s="33" t="str">
        <f t="shared" si="4"/>
        <v>prawidłowo</v>
      </c>
      <c r="K38" s="1"/>
      <c r="L38" s="1"/>
    </row>
    <row r="39" spans="1:12" ht="12.75">
      <c r="A39" s="1"/>
      <c r="B39" s="17" t="s">
        <v>15</v>
      </c>
      <c r="C39" s="33">
        <f t="shared" si="5"/>
        <v>26663.734742678866</v>
      </c>
      <c r="D39" s="33">
        <f t="shared" si="6"/>
        <v>90841.14742658903</v>
      </c>
      <c r="E39" s="33">
        <f t="shared" si="7"/>
        <v>0.8431866150288286</v>
      </c>
      <c r="F39" s="33">
        <f t="shared" si="8"/>
        <v>0.8875219683655536</v>
      </c>
      <c r="G39" s="33">
        <f t="shared" si="8"/>
        <v>0.5149321266968325</v>
      </c>
      <c r="H39" s="33">
        <f t="shared" si="9"/>
        <v>0.903487133280296</v>
      </c>
      <c r="I39" s="33">
        <f t="shared" si="10"/>
        <v>0.8430699174258994</v>
      </c>
      <c r="J39" s="33" t="str">
        <f t="shared" si="4"/>
        <v>prawidłowo</v>
      </c>
      <c r="K39" s="1"/>
      <c r="L39" s="1"/>
    </row>
    <row r="40" spans="1:12" ht="12.75">
      <c r="A40" s="1"/>
      <c r="B40" s="9" t="s">
        <v>16</v>
      </c>
      <c r="C40" s="34">
        <f t="shared" si="5"/>
        <v>37159.34106757898</v>
      </c>
      <c r="D40" s="34">
        <f t="shared" si="6"/>
        <v>103022.34385826488</v>
      </c>
      <c r="E40" s="34">
        <f t="shared" si="7"/>
        <v>0.8914537142263238</v>
      </c>
      <c r="F40" s="34">
        <f t="shared" si="8"/>
        <v>0.8991349480968858</v>
      </c>
      <c r="G40" s="34">
        <f t="shared" si="8"/>
        <v>0.5586700173980282</v>
      </c>
      <c r="H40" s="34">
        <f t="shared" si="9"/>
        <v>0.9481106593413475</v>
      </c>
      <c r="I40" s="34">
        <f t="shared" si="10"/>
        <v>0.8495687067956471</v>
      </c>
      <c r="J40" s="34" t="str">
        <f>IF(PRODUCT(D40:I40)-C40&lt;0.0001,"prawidłowo","nieprawidłowo")</f>
        <v>prawidłowo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  <c r="J42" s="1"/>
      <c r="K42" s="1"/>
      <c r="L42" s="1"/>
    </row>
    <row r="43" spans="1:12" ht="12.75">
      <c r="A43" s="1"/>
      <c r="B43" s="17" t="s">
        <v>0</v>
      </c>
      <c r="C43" s="26">
        <v>87565</v>
      </c>
      <c r="D43" s="26">
        <v>937671.1762806585</v>
      </c>
      <c r="E43" s="26">
        <v>1193</v>
      </c>
      <c r="F43" s="26">
        <v>1340</v>
      </c>
      <c r="G43" s="26">
        <v>2371</v>
      </c>
      <c r="H43" s="26">
        <v>2171813</v>
      </c>
      <c r="I43" s="26">
        <v>2524651</v>
      </c>
      <c r="J43" s="1"/>
      <c r="K43" s="1"/>
      <c r="L43" s="1"/>
    </row>
    <row r="44" spans="1:12" ht="12.75">
      <c r="A44" s="1"/>
      <c r="B44" s="17" t="s">
        <v>1</v>
      </c>
      <c r="C44" s="26">
        <v>313108</v>
      </c>
      <c r="D44" s="26">
        <v>2323302.389322529</v>
      </c>
      <c r="E44" s="26">
        <v>2450</v>
      </c>
      <c r="F44" s="26">
        <v>2663</v>
      </c>
      <c r="G44" s="26">
        <v>4420</v>
      </c>
      <c r="H44" s="26">
        <v>4482168</v>
      </c>
      <c r="I44" s="26">
        <v>5301760</v>
      </c>
      <c r="J44" s="1"/>
      <c r="K44" s="1"/>
      <c r="L44" s="1"/>
    </row>
    <row r="45" spans="1:12" ht="12.75">
      <c r="A45" s="1"/>
      <c r="B45" s="17" t="s">
        <v>2</v>
      </c>
      <c r="C45" s="26">
        <v>109729</v>
      </c>
      <c r="D45" s="26">
        <v>1223178.4982295274</v>
      </c>
      <c r="E45" s="26">
        <v>1298</v>
      </c>
      <c r="F45" s="26">
        <v>1449</v>
      </c>
      <c r="G45" s="26">
        <v>2620</v>
      </c>
      <c r="H45" s="26">
        <v>2820670</v>
      </c>
      <c r="I45" s="26">
        <v>3354077</v>
      </c>
      <c r="J45" s="1"/>
      <c r="K45" s="1"/>
      <c r="L45" s="1"/>
    </row>
    <row r="46" spans="1:12" ht="12.75">
      <c r="A46" s="1"/>
      <c r="B46" s="17" t="s">
        <v>3</v>
      </c>
      <c r="C46" s="26">
        <v>181676</v>
      </c>
      <c r="D46" s="26">
        <v>1656142.2972974326</v>
      </c>
      <c r="E46" s="26">
        <v>1907</v>
      </c>
      <c r="F46" s="26">
        <v>2105</v>
      </c>
      <c r="G46" s="26">
        <v>3940</v>
      </c>
      <c r="H46" s="26">
        <v>3971922</v>
      </c>
      <c r="I46" s="26">
        <v>4615870</v>
      </c>
      <c r="J46" s="1"/>
      <c r="K46" s="1"/>
      <c r="L46" s="1"/>
    </row>
    <row r="47" spans="1:12" ht="12.75">
      <c r="A47" s="1"/>
      <c r="B47" s="17" t="s">
        <v>4</v>
      </c>
      <c r="C47" s="26">
        <v>56648</v>
      </c>
      <c r="D47" s="26">
        <v>758248.279400514</v>
      </c>
      <c r="E47" s="26">
        <v>947</v>
      </c>
      <c r="F47" s="26">
        <v>1058</v>
      </c>
      <c r="G47" s="26">
        <v>1871</v>
      </c>
      <c r="H47" s="26">
        <v>1839507</v>
      </c>
      <c r="I47" s="26">
        <v>2165651</v>
      </c>
      <c r="J47" s="1"/>
      <c r="K47" s="1"/>
      <c r="L47" s="1"/>
    </row>
    <row r="48" spans="1:12" ht="12.75">
      <c r="A48" s="1"/>
      <c r="B48" s="17" t="s">
        <v>5</v>
      </c>
      <c r="C48" s="26">
        <v>55337</v>
      </c>
      <c r="D48" s="26">
        <v>735815.4822669819</v>
      </c>
      <c r="E48" s="26">
        <v>807</v>
      </c>
      <c r="F48" s="26">
        <v>931</v>
      </c>
      <c r="G48" s="26">
        <v>1654</v>
      </c>
      <c r="H48" s="26">
        <v>1794597</v>
      </c>
      <c r="I48" s="26">
        <v>2129951</v>
      </c>
      <c r="J48" s="1"/>
      <c r="K48" s="1"/>
      <c r="L48" s="1"/>
    </row>
    <row r="49" spans="1:12" ht="12.75">
      <c r="A49" s="1"/>
      <c r="B49" s="17" t="s">
        <v>6</v>
      </c>
      <c r="C49" s="26">
        <v>31952</v>
      </c>
      <c r="D49" s="26">
        <v>395234.4767120194</v>
      </c>
      <c r="E49" s="26">
        <v>459</v>
      </c>
      <c r="F49" s="26">
        <v>505</v>
      </c>
      <c r="G49" s="26">
        <v>907</v>
      </c>
      <c r="H49" s="26">
        <v>1022734</v>
      </c>
      <c r="I49" s="26">
        <v>1198690</v>
      </c>
      <c r="J49" s="1"/>
      <c r="K49" s="1"/>
      <c r="L49" s="1"/>
    </row>
    <row r="50" spans="1:12" ht="12.75">
      <c r="A50" s="1"/>
      <c r="B50" s="17" t="s">
        <v>7</v>
      </c>
      <c r="C50" s="26">
        <v>35556</v>
      </c>
      <c r="D50" s="26">
        <v>450473.8507075884</v>
      </c>
      <c r="E50" s="26">
        <v>584</v>
      </c>
      <c r="F50" s="26">
        <v>673</v>
      </c>
      <c r="G50" s="26">
        <v>1176</v>
      </c>
      <c r="H50" s="26">
        <v>1093487</v>
      </c>
      <c r="I50" s="26">
        <v>1273995</v>
      </c>
      <c r="J50" s="1"/>
      <c r="K50" s="1"/>
      <c r="L50" s="1"/>
    </row>
    <row r="51" spans="1:12" ht="12.75">
      <c r="A51" s="1"/>
      <c r="B51" s="17" t="s">
        <v>8</v>
      </c>
      <c r="C51" s="26">
        <v>31605</v>
      </c>
      <c r="D51" s="26">
        <v>324399.0462421654</v>
      </c>
      <c r="E51" s="26">
        <v>405</v>
      </c>
      <c r="F51" s="26">
        <v>446</v>
      </c>
      <c r="G51" s="26">
        <v>830</v>
      </c>
      <c r="H51" s="26">
        <v>866999</v>
      </c>
      <c r="I51" s="26">
        <v>1023317</v>
      </c>
      <c r="J51" s="1"/>
      <c r="K51" s="1"/>
      <c r="L51" s="1"/>
    </row>
    <row r="52" spans="1:12" ht="12.75">
      <c r="A52" s="1"/>
      <c r="B52" s="17" t="s">
        <v>9</v>
      </c>
      <c r="C52" s="26">
        <v>136598</v>
      </c>
      <c r="D52" s="26">
        <v>1370137.6555960975</v>
      </c>
      <c r="E52" s="26">
        <v>1372</v>
      </c>
      <c r="F52" s="26">
        <v>1500</v>
      </c>
      <c r="G52" s="26">
        <v>2619</v>
      </c>
      <c r="H52" s="26">
        <v>2906029</v>
      </c>
      <c r="I52" s="26">
        <v>3462196</v>
      </c>
      <c r="J52" s="1"/>
      <c r="K52" s="1"/>
      <c r="L52" s="1"/>
    </row>
    <row r="53" spans="1:12" ht="12.75">
      <c r="A53" s="1"/>
      <c r="B53" s="17" t="s">
        <v>10</v>
      </c>
      <c r="C53" s="26">
        <v>53920</v>
      </c>
      <c r="D53" s="26">
        <v>520133.5862733359</v>
      </c>
      <c r="E53" s="26">
        <v>562</v>
      </c>
      <c r="F53" s="26">
        <v>631</v>
      </c>
      <c r="G53" s="26">
        <v>1209</v>
      </c>
      <c r="H53" s="26">
        <v>1470003</v>
      </c>
      <c r="I53" s="26">
        <v>1721405</v>
      </c>
      <c r="J53" s="1"/>
      <c r="K53" s="1"/>
      <c r="L53" s="1"/>
    </row>
    <row r="54" spans="1:12" ht="12.75">
      <c r="A54" s="1"/>
      <c r="B54" s="17" t="s">
        <v>11</v>
      </c>
      <c r="C54" s="26">
        <v>122548</v>
      </c>
      <c r="D54" s="26">
        <v>1023163.4333089425</v>
      </c>
      <c r="E54" s="26">
        <v>1087</v>
      </c>
      <c r="F54" s="26">
        <v>1224</v>
      </c>
      <c r="G54" s="26">
        <v>2274</v>
      </c>
      <c r="H54" s="26">
        <v>2507043</v>
      </c>
      <c r="I54" s="26">
        <v>2914362</v>
      </c>
      <c r="J54" s="1"/>
      <c r="K54" s="1"/>
      <c r="L54" s="1"/>
    </row>
    <row r="55" spans="1:12" ht="12.75">
      <c r="A55" s="1"/>
      <c r="B55" s="17" t="s">
        <v>12</v>
      </c>
      <c r="C55" s="26">
        <v>30398</v>
      </c>
      <c r="D55" s="26">
        <v>309179.72987242346</v>
      </c>
      <c r="E55" s="26">
        <v>361</v>
      </c>
      <c r="F55" s="26">
        <v>399</v>
      </c>
      <c r="G55" s="26">
        <v>734</v>
      </c>
      <c r="H55" s="26">
        <v>875084</v>
      </c>
      <c r="I55" s="26">
        <v>1010203</v>
      </c>
      <c r="J55" s="1"/>
      <c r="K55" s="1"/>
      <c r="L55" s="1"/>
    </row>
    <row r="56" spans="1:12" ht="12.75">
      <c r="A56" s="1"/>
      <c r="B56" s="17" t="s">
        <v>13</v>
      </c>
      <c r="C56" s="26">
        <v>63382</v>
      </c>
      <c r="D56" s="26">
        <v>689275.9945383507</v>
      </c>
      <c r="E56" s="26">
        <v>791</v>
      </c>
      <c r="F56" s="26">
        <v>898</v>
      </c>
      <c r="G56" s="26">
        <v>1595</v>
      </c>
      <c r="H56" s="26">
        <v>1775475</v>
      </c>
      <c r="I56" s="26">
        <v>2096404</v>
      </c>
      <c r="J56" s="1"/>
      <c r="K56" s="1"/>
      <c r="L56" s="1"/>
    </row>
    <row r="57" spans="1:12" ht="12.75">
      <c r="A57" s="1"/>
      <c r="B57" s="17" t="s">
        <v>14</v>
      </c>
      <c r="C57" s="26">
        <v>83170</v>
      </c>
      <c r="D57" s="26">
        <v>756566.8257028322</v>
      </c>
      <c r="E57" s="26">
        <v>859</v>
      </c>
      <c r="F57" s="26">
        <v>950</v>
      </c>
      <c r="G57" s="26">
        <v>1711</v>
      </c>
      <c r="H57" s="26">
        <v>1916115</v>
      </c>
      <c r="I57" s="26">
        <v>2290070</v>
      </c>
      <c r="J57" s="1"/>
      <c r="K57" s="1"/>
      <c r="L57" s="1"/>
    </row>
    <row r="58" spans="1:12" ht="12.75">
      <c r="A58" s="1"/>
      <c r="B58" s="17" t="s">
        <v>15</v>
      </c>
      <c r="C58" s="26">
        <v>38681</v>
      </c>
      <c r="D58" s="26">
        <v>425809.2405895585</v>
      </c>
      <c r="E58" s="26">
        <v>505</v>
      </c>
      <c r="F58" s="26">
        <v>569</v>
      </c>
      <c r="G58" s="26">
        <v>1105</v>
      </c>
      <c r="H58" s="26">
        <v>1223039</v>
      </c>
      <c r="I58" s="26">
        <v>1450697</v>
      </c>
      <c r="J58" s="1"/>
      <c r="K58" s="1"/>
      <c r="L58" s="1"/>
    </row>
    <row r="59" spans="1:12" ht="12.75">
      <c r="A59" s="1"/>
      <c r="B59" s="9" t="s">
        <v>16</v>
      </c>
      <c r="C59" s="26">
        <v>1431872</v>
      </c>
      <c r="D59" s="26">
        <v>13898654.858502613</v>
      </c>
      <c r="E59" s="26">
        <v>15591</v>
      </c>
      <c r="F59" s="26">
        <v>17340</v>
      </c>
      <c r="G59" s="26">
        <v>31038</v>
      </c>
      <c r="H59" s="26">
        <v>32736685</v>
      </c>
      <c r="I59" s="26">
        <v>38533299</v>
      </c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ht="12.75" hidden="1"/>
    <row r="62" spans="1:7" ht="12.75" hidden="1">
      <c r="A62" s="13"/>
      <c r="B62" s="13"/>
      <c r="D62" s="12"/>
      <c r="E62" s="12"/>
      <c r="F62" s="12"/>
      <c r="G62" s="12"/>
    </row>
    <row r="63" spans="1:8" ht="12.75" hidden="1">
      <c r="A63" s="13"/>
      <c r="B63" s="12"/>
      <c r="D63" s="12"/>
      <c r="E63" s="12"/>
      <c r="F63" s="12"/>
      <c r="G63" s="12"/>
      <c r="H63" s="12"/>
    </row>
    <row r="64" spans="1:8" ht="12.75" hidden="1">
      <c r="A64" s="13"/>
      <c r="B64" s="12"/>
      <c r="D64" s="12"/>
      <c r="E64" s="12"/>
      <c r="F64" s="12"/>
      <c r="G64" s="12"/>
      <c r="H64" s="12"/>
    </row>
    <row r="65" spans="1:8" ht="12.75" hidden="1">
      <c r="A65" s="13"/>
      <c r="B65" s="12"/>
      <c r="D65" s="12"/>
      <c r="E65" s="12"/>
      <c r="F65" s="12"/>
      <c r="G65" s="12"/>
      <c r="H65" s="12"/>
    </row>
    <row r="66" spans="1:8" ht="12.75" hidden="1">
      <c r="A66" s="14"/>
      <c r="B66" s="14"/>
      <c r="H66" s="12"/>
    </row>
    <row r="67" ht="12.75" hidden="1">
      <c r="A67" s="14"/>
    </row>
    <row r="68" ht="12.75" hidden="1"/>
    <row r="69" ht="12.75" hidden="1"/>
    <row r="70" ht="12.75" hidden="1"/>
    <row r="71" ht="12.75" hidden="1"/>
    <row r="72" ht="12.75" hidden="1">
      <c r="A72" s="14"/>
    </row>
  </sheetData>
  <sheetProtection selectLockedCells="1" selectUnlockedCells="1"/>
  <mergeCells count="4">
    <mergeCell ref="A2:L2"/>
    <mergeCell ref="B3:B4"/>
    <mergeCell ref="B22:B23"/>
    <mergeCell ref="A1:XFD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L72"/>
  <sheetViews>
    <sheetView showGridLines="0" workbookViewId="0" topLeftCell="A22">
      <selection activeCell="B22" sqref="B22:J59"/>
    </sheetView>
  </sheetViews>
  <sheetFormatPr defaultColWidth="0" defaultRowHeight="12.75" zeroHeight="1"/>
  <cols>
    <col min="1" max="1" width="14.851562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1" width="11.421875" style="10" customWidth="1"/>
    <col min="12" max="12" width="11.421875" style="10" hidden="1" customWidth="1"/>
    <col min="13" max="14" width="0" style="10" hidden="1" customWidth="1"/>
    <col min="15" max="16384" width="11.421875" style="10" hidden="1" customWidth="1"/>
  </cols>
  <sheetData>
    <row r="1" spans="1:1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21">
      <c r="A2" s="51">
        <v>2011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ht="12.75">
      <c r="A5" s="1"/>
      <c r="B5" s="6" t="s">
        <v>0</v>
      </c>
      <c r="C5" s="23">
        <f aca="true" t="shared" si="0" ref="C5:I14">(C24-C$40)/C$40</f>
        <v>-0.07121471062562443</v>
      </c>
      <c r="D5" s="23">
        <f t="shared" si="0"/>
        <v>-0.10537794049318819</v>
      </c>
      <c r="E5" s="24">
        <f t="shared" si="0"/>
        <v>-0.13573489519840073</v>
      </c>
      <c r="F5" s="23">
        <f t="shared" si="0"/>
        <v>0.003645458636825157</v>
      </c>
      <c r="G5" s="24">
        <f t="shared" si="0"/>
        <v>0.024160710750684315</v>
      </c>
      <c r="H5" s="24">
        <f t="shared" si="0"/>
        <v>0.15359452339973947</v>
      </c>
      <c r="I5" s="24">
        <f t="shared" si="0"/>
        <v>0.0130412419538555</v>
      </c>
      <c r="J5" s="24">
        <f>C5-SUM(D5:I5)</f>
        <v>-0.02454380967513997</v>
      </c>
      <c r="K5" s="1"/>
      <c r="L5" s="1"/>
    </row>
    <row r="6" spans="1:12" ht="12.75">
      <c r="A6" s="1"/>
      <c r="B6" s="6" t="s">
        <v>1</v>
      </c>
      <c r="C6" s="23">
        <f t="shared" si="0"/>
        <v>0.5786367883340305</v>
      </c>
      <c r="D6" s="23">
        <f t="shared" si="0"/>
        <v>0.31034808086653076</v>
      </c>
      <c r="E6" s="24">
        <f t="shared" si="0"/>
        <v>0.06872444480917497</v>
      </c>
      <c r="F6" s="23">
        <f t="shared" si="0"/>
        <v>0.020053268571985687</v>
      </c>
      <c r="G6" s="24">
        <f t="shared" si="0"/>
        <v>0.07162165920404934</v>
      </c>
      <c r="H6" s="24">
        <f t="shared" si="0"/>
        <v>0.03479383738682064</v>
      </c>
      <c r="I6" s="24">
        <f t="shared" si="0"/>
        <v>-0.003421230454877728</v>
      </c>
      <c r="J6" s="24">
        <f aca="true" t="shared" si="1" ref="J6:J20">C6-SUM(D6:I6)</f>
        <v>0.07651672795034692</v>
      </c>
      <c r="K6" s="1"/>
      <c r="L6" s="1"/>
    </row>
    <row r="7" spans="1:12" ht="12.75">
      <c r="A7" s="1"/>
      <c r="B7" s="6" t="s">
        <v>2</v>
      </c>
      <c r="C7" s="23">
        <f t="shared" si="0"/>
        <v>-0.11398284888001829</v>
      </c>
      <c r="D7" s="23">
        <f t="shared" si="0"/>
        <v>-0.11929777479250968</v>
      </c>
      <c r="E7" s="24">
        <f t="shared" si="0"/>
        <v>0.05395912297208755</v>
      </c>
      <c r="F7" s="23">
        <f t="shared" si="0"/>
        <v>0.0038246361227202113</v>
      </c>
      <c r="G7" s="24">
        <f t="shared" si="0"/>
        <v>-0.004983269032068379</v>
      </c>
      <c r="H7" s="24">
        <f t="shared" si="0"/>
        <v>-0.034285079757189356</v>
      </c>
      <c r="I7" s="24">
        <f t="shared" si="0"/>
        <v>-0.010417302745214104</v>
      </c>
      <c r="J7" s="24">
        <f t="shared" si="1"/>
        <v>-0.0027831816478445376</v>
      </c>
      <c r="K7" s="1"/>
      <c r="L7" s="1"/>
    </row>
    <row r="8" spans="1:12" ht="12.75">
      <c r="A8" s="1"/>
      <c r="B8" s="6" t="s">
        <v>3</v>
      </c>
      <c r="C8" s="23">
        <f t="shared" si="0"/>
        <v>0.07489235004033536</v>
      </c>
      <c r="D8" s="23">
        <f t="shared" si="0"/>
        <v>0.08154806832721509</v>
      </c>
      <c r="E8" s="24">
        <f t="shared" si="0"/>
        <v>-0.02384456327175827</v>
      </c>
      <c r="F8" s="23">
        <f t="shared" si="0"/>
        <v>0.004123128269978435</v>
      </c>
      <c r="G8" s="24">
        <f t="shared" si="0"/>
        <v>-0.040759524016185655</v>
      </c>
      <c r="H8" s="24">
        <f t="shared" si="0"/>
        <v>0.04270822111803425</v>
      </c>
      <c r="I8" s="24">
        <f t="shared" si="0"/>
        <v>0.013731413400345125</v>
      </c>
      <c r="J8" s="24">
        <f t="shared" si="1"/>
        <v>-0.002614393787293612</v>
      </c>
      <c r="K8" s="1"/>
      <c r="L8" s="1"/>
    </row>
    <row r="9" spans="1:12" ht="12.75">
      <c r="A9" s="1"/>
      <c r="B9" s="6" t="s">
        <v>4</v>
      </c>
      <c r="C9" s="23">
        <f t="shared" si="0"/>
        <v>-0.30194002919776575</v>
      </c>
      <c r="D9" s="23">
        <f t="shared" si="0"/>
        <v>-0.2827047444332393</v>
      </c>
      <c r="E9" s="24">
        <f t="shared" si="0"/>
        <v>-0.12011589884925247</v>
      </c>
      <c r="F9" s="23">
        <f t="shared" si="0"/>
        <v>-0.007081102346009708</v>
      </c>
      <c r="G9" s="24">
        <f t="shared" si="0"/>
        <v>0.02004163044775099</v>
      </c>
      <c r="H9" s="24">
        <f t="shared" si="0"/>
        <v>0.09351145689608341</v>
      </c>
      <c r="I9" s="24">
        <f t="shared" si="0"/>
        <v>-0.0013477259110680376</v>
      </c>
      <c r="J9" s="24">
        <f t="shared" si="1"/>
        <v>-0.004243645002030616</v>
      </c>
      <c r="K9" s="1"/>
      <c r="L9" s="1"/>
    </row>
    <row r="10" spans="1:12" ht="12.75">
      <c r="A10" s="1"/>
      <c r="B10" s="6" t="s">
        <v>5</v>
      </c>
      <c r="C10" s="23">
        <f t="shared" si="0"/>
        <v>-0.29909169225905335</v>
      </c>
      <c r="D10" s="23">
        <f t="shared" si="0"/>
        <v>-0.2705638167820702</v>
      </c>
      <c r="E10" s="24">
        <f t="shared" si="0"/>
        <v>0.0011587924993969982</v>
      </c>
      <c r="F10" s="23">
        <f t="shared" si="0"/>
        <v>-0.028833191598738962</v>
      </c>
      <c r="G10" s="24">
        <f t="shared" si="0"/>
        <v>0.012190259462403251</v>
      </c>
      <c r="H10" s="24">
        <f t="shared" si="0"/>
        <v>-0.013546122993160268</v>
      </c>
      <c r="I10" s="24">
        <f t="shared" si="0"/>
        <v>-0.010221147275662174</v>
      </c>
      <c r="J10" s="24">
        <f t="shared" si="1"/>
        <v>0.010723534428777992</v>
      </c>
      <c r="K10" s="1"/>
      <c r="L10" s="1"/>
    </row>
    <row r="11" spans="1:12" ht="12.75">
      <c r="A11" s="1"/>
      <c r="B11" s="6" t="s">
        <v>6</v>
      </c>
      <c r="C11" s="23">
        <f t="shared" si="0"/>
        <v>-0.2687954532728381</v>
      </c>
      <c r="D11" s="23">
        <f t="shared" si="0"/>
        <v>-0.2025620685166769</v>
      </c>
      <c r="E11" s="24">
        <f t="shared" si="0"/>
        <v>-0.0638270605832153</v>
      </c>
      <c r="F11" s="23">
        <f t="shared" si="0"/>
        <v>0.004985178634134285</v>
      </c>
      <c r="G11" s="24">
        <f t="shared" si="0"/>
        <v>-0.008828840393667142</v>
      </c>
      <c r="H11" s="24">
        <f t="shared" si="0"/>
        <v>-0.019341892498088913</v>
      </c>
      <c r="I11" s="24">
        <f t="shared" si="0"/>
        <v>0.002674507079806366</v>
      </c>
      <c r="J11" s="24">
        <f t="shared" si="1"/>
        <v>0.01810472300486954</v>
      </c>
      <c r="K11" s="1"/>
      <c r="L11" s="1"/>
    </row>
    <row r="12" spans="1:12" ht="12.75">
      <c r="A12" s="1"/>
      <c r="B12" s="6" t="s">
        <v>7</v>
      </c>
      <c r="C12" s="23">
        <f t="shared" si="0"/>
        <v>-0.23619647132681063</v>
      </c>
      <c r="D12" s="23">
        <f t="shared" si="0"/>
        <v>-0.22612053522554146</v>
      </c>
      <c r="E12" s="24">
        <f t="shared" si="0"/>
        <v>-0.1524304639029767</v>
      </c>
      <c r="F12" s="23">
        <f t="shared" si="0"/>
        <v>-0.03618625078926933</v>
      </c>
      <c r="G12" s="24">
        <f t="shared" si="0"/>
        <v>0.026678089094940547</v>
      </c>
      <c r="H12" s="24">
        <f t="shared" si="0"/>
        <v>0.1660508107432662</v>
      </c>
      <c r="I12" s="24">
        <f t="shared" si="0"/>
        <v>0.009225262207076475</v>
      </c>
      <c r="J12" s="24">
        <f t="shared" si="1"/>
        <v>-0.023413383454306325</v>
      </c>
      <c r="K12" s="1"/>
      <c r="L12" s="1"/>
    </row>
    <row r="13" spans="1:12" ht="12.75">
      <c r="A13" s="1"/>
      <c r="B13" s="6" t="s">
        <v>8</v>
      </c>
      <c r="C13" s="23">
        <f t="shared" si="0"/>
        <v>-0.16755676907773187</v>
      </c>
      <c r="D13" s="23">
        <f t="shared" si="0"/>
        <v>-0.06194318903952623</v>
      </c>
      <c r="E13" s="24">
        <f t="shared" si="0"/>
        <v>-0.1249651143976949</v>
      </c>
      <c r="F13" s="23">
        <f t="shared" si="0"/>
        <v>-0.0007738789004161263</v>
      </c>
      <c r="G13" s="24">
        <f t="shared" si="0"/>
        <v>-0.014871912870072087</v>
      </c>
      <c r="H13" s="24">
        <f t="shared" si="0"/>
        <v>0.03319123726468495</v>
      </c>
      <c r="I13" s="24">
        <f t="shared" si="0"/>
        <v>-0.002844421543658081</v>
      </c>
      <c r="J13" s="24">
        <f t="shared" si="1"/>
        <v>0.00465051040895062</v>
      </c>
      <c r="K13" s="1"/>
      <c r="L13" s="1"/>
    </row>
    <row r="14" spans="1:12" ht="12.75">
      <c r="A14" s="1"/>
      <c r="B14" s="6" t="s">
        <v>9</v>
      </c>
      <c r="C14" s="23">
        <f t="shared" si="0"/>
        <v>0.050880299548278975</v>
      </c>
      <c r="D14" s="23">
        <f t="shared" si="0"/>
        <v>-0.03625521027526302</v>
      </c>
      <c r="E14" s="24">
        <f t="shared" si="0"/>
        <v>0.11628363890564025</v>
      </c>
      <c r="F14" s="23">
        <f t="shared" si="0"/>
        <v>0.010868745031979623</v>
      </c>
      <c r="G14" s="24">
        <f t="shared" si="0"/>
        <v>0.03196561815791045</v>
      </c>
      <c r="H14" s="24">
        <f t="shared" si="0"/>
        <v>-0.05243302340015424</v>
      </c>
      <c r="I14" s="24">
        <f t="shared" si="0"/>
        <v>-0.011795711882396656</v>
      </c>
      <c r="J14" s="24">
        <f t="shared" si="1"/>
        <v>-0.007753756989437442</v>
      </c>
      <c r="K14" s="1"/>
      <c r="L14" s="1"/>
    </row>
    <row r="15" spans="1:12" ht="12.75">
      <c r="A15" s="1"/>
      <c r="B15" s="6" t="s">
        <v>10</v>
      </c>
      <c r="C15" s="23">
        <f aca="true" t="shared" si="2" ref="C15:I20">(C34-C$40)/C$40</f>
        <v>-0.15863169825853354</v>
      </c>
      <c r="D15" s="23">
        <f t="shared" si="2"/>
        <v>-0.003209247114713217</v>
      </c>
      <c r="E15" s="24">
        <f t="shared" si="2"/>
        <v>0.07345911026089581</v>
      </c>
      <c r="F15" s="23">
        <f t="shared" si="2"/>
        <v>-0.022167622178958443</v>
      </c>
      <c r="G15" s="24">
        <f t="shared" si="2"/>
        <v>-0.07667636618371143</v>
      </c>
      <c r="H15" s="24">
        <f t="shared" si="2"/>
        <v>-0.1330465394330083</v>
      </c>
      <c r="I15" s="24">
        <f t="shared" si="2"/>
        <v>0.004575285547373991</v>
      </c>
      <c r="J15" s="24">
        <f t="shared" si="1"/>
        <v>-0.0015663191564119772</v>
      </c>
      <c r="K15" s="1"/>
      <c r="L15" s="1"/>
    </row>
    <row r="16" spans="1:12" ht="12.75">
      <c r="A16" s="1"/>
      <c r="B16" s="6" t="s">
        <v>11</v>
      </c>
      <c r="C16" s="23">
        <f t="shared" si="2"/>
        <v>0.14005032039711748</v>
      </c>
      <c r="D16" s="23">
        <f t="shared" si="2"/>
        <v>0.17375985239316608</v>
      </c>
      <c r="E16" s="24">
        <f t="shared" si="2"/>
        <v>0.04370764356510459</v>
      </c>
      <c r="F16" s="23">
        <f t="shared" si="2"/>
        <v>-0.010791544132369168</v>
      </c>
      <c r="G16" s="24">
        <f t="shared" si="2"/>
        <v>-0.03905164389040492</v>
      </c>
      <c r="H16" s="24">
        <f t="shared" si="2"/>
        <v>-0.03352690005655658</v>
      </c>
      <c r="I16" s="24">
        <f t="shared" si="2"/>
        <v>0.012950602881990573</v>
      </c>
      <c r="J16" s="24">
        <f t="shared" si="1"/>
        <v>-0.006997690363813119</v>
      </c>
      <c r="K16" s="1"/>
      <c r="L16" s="1"/>
    </row>
    <row r="17" spans="1:12" ht="12.75">
      <c r="A17" s="1"/>
      <c r="B17" s="6" t="s">
        <v>12</v>
      </c>
      <c r="C17" s="23">
        <f t="shared" si="2"/>
        <v>-0.18042590668922368</v>
      </c>
      <c r="D17" s="23">
        <f t="shared" si="2"/>
        <v>-0.040813585651235336</v>
      </c>
      <c r="E17" s="24">
        <f t="shared" si="2"/>
        <v>-0.025507512911328453</v>
      </c>
      <c r="F17" s="23">
        <f t="shared" si="2"/>
        <v>0.000625757310402456</v>
      </c>
      <c r="G17" s="24">
        <f t="shared" si="2"/>
        <v>-0.036709727609405544</v>
      </c>
      <c r="H17" s="24">
        <f t="shared" si="2"/>
        <v>-0.10734007361520434</v>
      </c>
      <c r="I17" s="24">
        <f t="shared" si="2"/>
        <v>0.019041372435146486</v>
      </c>
      <c r="J17" s="24">
        <f t="shared" si="1"/>
        <v>0.010277863352401079</v>
      </c>
      <c r="K17" s="1"/>
      <c r="L17" s="1"/>
    </row>
    <row r="18" spans="1:12" ht="12.75">
      <c r="A18" s="1"/>
      <c r="B18" s="6" t="s">
        <v>13</v>
      </c>
      <c r="C18" s="23">
        <f t="shared" si="2"/>
        <v>-0.18214170105809618</v>
      </c>
      <c r="D18" s="23">
        <f t="shared" si="2"/>
        <v>-0.10769667741323384</v>
      </c>
      <c r="E18" s="24">
        <f t="shared" si="2"/>
        <v>0.019210415806114996</v>
      </c>
      <c r="F18" s="23">
        <f t="shared" si="2"/>
        <v>-0.014971167485619798</v>
      </c>
      <c r="G18" s="24">
        <f t="shared" si="2"/>
        <v>-0.023972154857710586</v>
      </c>
      <c r="H18" s="24">
        <f t="shared" si="2"/>
        <v>-0.06103280037645496</v>
      </c>
      <c r="I18" s="24">
        <f t="shared" si="2"/>
        <v>-0.0038146991226529164</v>
      </c>
      <c r="J18" s="24">
        <f t="shared" si="1"/>
        <v>0.010135382391460945</v>
      </c>
      <c r="K18" s="1"/>
      <c r="L18" s="1"/>
    </row>
    <row r="19" spans="1:12" ht="12.75">
      <c r="A19" s="1"/>
      <c r="B19" s="6" t="s">
        <v>14</v>
      </c>
      <c r="C19" s="23">
        <f t="shared" si="2"/>
        <v>-0.04205000872119342</v>
      </c>
      <c r="D19" s="23">
        <f t="shared" si="2"/>
        <v>0.03704517062160022</v>
      </c>
      <c r="E19" s="24">
        <f t="shared" si="2"/>
        <v>0.06870799959082974</v>
      </c>
      <c r="F19" s="23">
        <f t="shared" si="2"/>
        <v>0.012530006635433692</v>
      </c>
      <c r="G19" s="24">
        <f t="shared" si="2"/>
        <v>-0.019290766078392522</v>
      </c>
      <c r="H19" s="24">
        <f t="shared" si="2"/>
        <v>-0.11628312887225513</v>
      </c>
      <c r="I19" s="24">
        <f t="shared" si="2"/>
        <v>-0.015025944976332199</v>
      </c>
      <c r="J19" s="24">
        <f t="shared" si="1"/>
        <v>-0.009733345642077222</v>
      </c>
      <c r="K19" s="1"/>
      <c r="L19" s="1"/>
    </row>
    <row r="20" spans="1:12" ht="12.75">
      <c r="A20" s="1"/>
      <c r="B20" s="6" t="s">
        <v>15</v>
      </c>
      <c r="C20" s="23">
        <f t="shared" si="2"/>
        <v>-0.27834285539641684</v>
      </c>
      <c r="D20" s="23">
        <f t="shared" si="2"/>
        <v>-0.1204281342372929</v>
      </c>
      <c r="E20" s="24">
        <f t="shared" si="2"/>
        <v>-0.0762851872774208</v>
      </c>
      <c r="F20" s="23">
        <f t="shared" si="2"/>
        <v>-0.0008524074440762075</v>
      </c>
      <c r="G20" s="24">
        <f t="shared" si="2"/>
        <v>-0.06914466590902461</v>
      </c>
      <c r="H20" s="24">
        <f t="shared" si="2"/>
        <v>-0.03641982338368652</v>
      </c>
      <c r="I20" s="24">
        <f t="shared" si="2"/>
        <v>-0.008889714239347452</v>
      </c>
      <c r="J20" s="24">
        <f t="shared" si="1"/>
        <v>0.03367707709443174</v>
      </c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ht="18.75" customHeight="1">
      <c r="A24" s="1"/>
      <c r="B24" s="17" t="s">
        <v>0</v>
      </c>
      <c r="C24" s="33">
        <f>C43/I43*1000000</f>
        <v>32911.79907810021</v>
      </c>
      <c r="D24" s="33">
        <f>C43/D43*1000000</f>
        <v>87608.57619419375</v>
      </c>
      <c r="E24" s="33">
        <f>D43/E43/1000</f>
        <v>0.7744708079033285</v>
      </c>
      <c r="F24" s="33">
        <f>E43/F43</f>
        <v>0.9070110701107011</v>
      </c>
      <c r="G24" s="33">
        <f>F43/G43</f>
        <v>0.5688497061293031</v>
      </c>
      <c r="H24" s="33">
        <f>G43/H43*1000</f>
        <v>1.093076721871171</v>
      </c>
      <c r="I24" s="33">
        <f>H43/I43</f>
        <v>0.8600806494582388</v>
      </c>
      <c r="J24" s="33" t="str">
        <f aca="true" t="shared" si="3" ref="J24:J39">IF(PRODUCT(D24:I24)-C24&lt;0.0001,"prawidłowo","nieprawidłowo")</f>
        <v>prawidłowo</v>
      </c>
      <c r="K24" s="1"/>
      <c r="L24" s="1"/>
    </row>
    <row r="25" spans="1:12" ht="12.75">
      <c r="A25" s="1"/>
      <c r="B25" s="17" t="s">
        <v>1</v>
      </c>
      <c r="C25" s="33">
        <f aca="true" t="shared" si="4" ref="C25:C40">C44/I44*1000000</f>
        <v>55939.491494254966</v>
      </c>
      <c r="D25" s="33">
        <f aca="true" t="shared" si="5" ref="D25:D40">C44/D44*1000000</f>
        <v>128319.80663074285</v>
      </c>
      <c r="E25" s="33">
        <f aca="true" t="shared" si="6" ref="E25:E40">D44/E44/1000</f>
        <v>0.9576874961154469</v>
      </c>
      <c r="F25" s="33">
        <f aca="true" t="shared" si="7" ref="F25:G40">E44/F44</f>
        <v>0.9218390804597701</v>
      </c>
      <c r="G25" s="33">
        <f t="shared" si="7"/>
        <v>0.5952109464082098</v>
      </c>
      <c r="H25" s="33">
        <f aca="true" t="shared" si="8" ref="H25:H40">G44/H44*1000</f>
        <v>0.980508343824139</v>
      </c>
      <c r="I25" s="33">
        <f aca="true" t="shared" si="9" ref="I25:I40">H44/I44</f>
        <v>0.8461038700591267</v>
      </c>
      <c r="J25" s="33" t="str">
        <f t="shared" si="3"/>
        <v>prawidłowo</v>
      </c>
      <c r="K25" s="1"/>
      <c r="L25" s="1"/>
    </row>
    <row r="26" spans="1:12" ht="12.75">
      <c r="A26" s="1"/>
      <c r="B26" s="17" t="s">
        <v>2</v>
      </c>
      <c r="C26" s="33">
        <f t="shared" si="4"/>
        <v>31396.296637141913</v>
      </c>
      <c r="D26" s="33">
        <f t="shared" si="5"/>
        <v>86245.4342384779</v>
      </c>
      <c r="E26" s="33">
        <f t="shared" si="6"/>
        <v>0.944456242569989</v>
      </c>
      <c r="F26" s="33">
        <f t="shared" si="7"/>
        <v>0.9071729957805907</v>
      </c>
      <c r="G26" s="33">
        <f t="shared" si="7"/>
        <v>0.55266226195103</v>
      </c>
      <c r="H26" s="33">
        <f t="shared" si="8"/>
        <v>0.9150533206157636</v>
      </c>
      <c r="I26" s="33">
        <f t="shared" si="9"/>
        <v>0.8401641450509681</v>
      </c>
      <c r="J26" s="33" t="str">
        <f t="shared" si="3"/>
        <v>prawidłowo</v>
      </c>
      <c r="K26" s="1"/>
      <c r="L26" s="1"/>
    </row>
    <row r="27" spans="1:12" ht="12.75">
      <c r="A27" s="1"/>
      <c r="B27" s="17" t="s">
        <v>3</v>
      </c>
      <c r="C27" s="33">
        <f t="shared" si="4"/>
        <v>38089.14876219021</v>
      </c>
      <c r="D27" s="33">
        <f t="shared" si="5"/>
        <v>105913.87205896014</v>
      </c>
      <c r="E27" s="33">
        <f t="shared" si="6"/>
        <v>0.8747361029874</v>
      </c>
      <c r="F27" s="33">
        <f t="shared" si="7"/>
        <v>0.9074427480916031</v>
      </c>
      <c r="G27" s="33">
        <f t="shared" si="7"/>
        <v>0.5327910523640061</v>
      </c>
      <c r="H27" s="33">
        <f t="shared" si="8"/>
        <v>0.988007537387446</v>
      </c>
      <c r="I27" s="33">
        <f t="shared" si="9"/>
        <v>0.8606666108992453</v>
      </c>
      <c r="J27" s="33" t="str">
        <f t="shared" si="3"/>
        <v>prawidłowo</v>
      </c>
      <c r="K27" s="1"/>
      <c r="L27" s="1"/>
    </row>
    <row r="28" spans="1:12" ht="12.75">
      <c r="A28" s="1"/>
      <c r="B28" s="17" t="s">
        <v>4</v>
      </c>
      <c r="C28" s="33">
        <f t="shared" si="4"/>
        <v>24735.97479023711</v>
      </c>
      <c r="D28" s="33">
        <f t="shared" si="5"/>
        <v>70243.31155627596</v>
      </c>
      <c r="E28" s="33">
        <f t="shared" si="6"/>
        <v>0.788467041991642</v>
      </c>
      <c r="F28" s="33">
        <f t="shared" si="7"/>
        <v>0.8973172987974098</v>
      </c>
      <c r="G28" s="33">
        <f t="shared" si="7"/>
        <v>0.5665618448637316</v>
      </c>
      <c r="H28" s="33">
        <f t="shared" si="8"/>
        <v>1.036145625162916</v>
      </c>
      <c r="I28" s="33">
        <f t="shared" si="9"/>
        <v>0.8478642930911198</v>
      </c>
      <c r="J28" s="33" t="str">
        <f t="shared" si="3"/>
        <v>prawidłowo</v>
      </c>
      <c r="K28" s="1"/>
      <c r="L28" s="1"/>
    </row>
    <row r="29" spans="1:12" ht="12.75">
      <c r="A29" s="1"/>
      <c r="B29" s="17" t="s">
        <v>5</v>
      </c>
      <c r="C29" s="33">
        <f t="shared" si="4"/>
        <v>24836.906506217212</v>
      </c>
      <c r="D29" s="33">
        <f t="shared" si="5"/>
        <v>71432.24868776365</v>
      </c>
      <c r="E29" s="33">
        <f t="shared" si="6"/>
        <v>0.8971416924723836</v>
      </c>
      <c r="F29" s="33">
        <f t="shared" si="7"/>
        <v>0.8776595744680851</v>
      </c>
      <c r="G29" s="33">
        <f t="shared" si="7"/>
        <v>0.562200956937799</v>
      </c>
      <c r="H29" s="33">
        <f t="shared" si="8"/>
        <v>0.9347043075221895</v>
      </c>
      <c r="I29" s="33">
        <f t="shared" si="9"/>
        <v>0.8403306827166229</v>
      </c>
      <c r="J29" s="33" t="str">
        <f t="shared" si="3"/>
        <v>prawidłowo</v>
      </c>
      <c r="K29" s="1"/>
      <c r="L29" s="1"/>
    </row>
    <row r="30" spans="1:12" ht="12.75">
      <c r="A30" s="1"/>
      <c r="B30" s="17" t="s">
        <v>6</v>
      </c>
      <c r="C30" s="33">
        <f t="shared" si="4"/>
        <v>25910.463270889988</v>
      </c>
      <c r="D30" s="33">
        <f t="shared" si="5"/>
        <v>78091.52595567651</v>
      </c>
      <c r="E30" s="33">
        <f t="shared" si="6"/>
        <v>0.8389076554164372</v>
      </c>
      <c r="F30" s="33">
        <f t="shared" si="7"/>
        <v>0.9082217973231358</v>
      </c>
      <c r="G30" s="33">
        <f t="shared" si="7"/>
        <v>0.5505263157894736</v>
      </c>
      <c r="H30" s="33">
        <f t="shared" si="8"/>
        <v>0.9292125852552547</v>
      </c>
      <c r="I30" s="33">
        <f t="shared" si="9"/>
        <v>0.8512792031853933</v>
      </c>
      <c r="J30" s="33" t="str">
        <f t="shared" si="3"/>
        <v>prawidłowo</v>
      </c>
      <c r="K30" s="1"/>
      <c r="L30" s="1"/>
    </row>
    <row r="31" spans="1:12" ht="12.75">
      <c r="A31" s="1"/>
      <c r="B31" s="17" t="s">
        <v>7</v>
      </c>
      <c r="C31" s="33">
        <f t="shared" si="4"/>
        <v>27065.61845716664</v>
      </c>
      <c r="D31" s="33">
        <f t="shared" si="5"/>
        <v>75784.49171283687</v>
      </c>
      <c r="E31" s="33">
        <f t="shared" si="6"/>
        <v>0.7595098537803378</v>
      </c>
      <c r="F31" s="33">
        <f t="shared" si="7"/>
        <v>0.8710144927536232</v>
      </c>
      <c r="G31" s="33">
        <f t="shared" si="7"/>
        <v>0.5702479338842975</v>
      </c>
      <c r="H31" s="33">
        <f t="shared" si="8"/>
        <v>1.1048795498665926</v>
      </c>
      <c r="I31" s="33">
        <f t="shared" si="9"/>
        <v>0.8568408501262796</v>
      </c>
      <c r="J31" s="33" t="str">
        <f t="shared" si="3"/>
        <v>prawidłowo</v>
      </c>
      <c r="K31" s="1"/>
      <c r="L31" s="1"/>
    </row>
    <row r="32" spans="1:12" ht="12.75">
      <c r="A32" s="1"/>
      <c r="B32" s="17" t="s">
        <v>8</v>
      </c>
      <c r="C32" s="33">
        <f t="shared" si="4"/>
        <v>29497.887911739926</v>
      </c>
      <c r="D32" s="33">
        <f t="shared" si="5"/>
        <v>91862.05585274563</v>
      </c>
      <c r="E32" s="33">
        <f t="shared" si="6"/>
        <v>0.7841216439619926</v>
      </c>
      <c r="F32" s="33">
        <f t="shared" si="7"/>
        <v>0.9030172413793104</v>
      </c>
      <c r="G32" s="33">
        <f t="shared" si="7"/>
        <v>0.5471698113207547</v>
      </c>
      <c r="H32" s="33">
        <f t="shared" si="8"/>
        <v>0.9789898164278648</v>
      </c>
      <c r="I32" s="33">
        <f t="shared" si="9"/>
        <v>0.8465935857414006</v>
      </c>
      <c r="J32" s="33" t="str">
        <f t="shared" si="3"/>
        <v>prawidłowo</v>
      </c>
      <c r="K32" s="1"/>
      <c r="L32" s="1"/>
    </row>
    <row r="33" spans="1:12" ht="12.75">
      <c r="A33" s="1"/>
      <c r="B33" s="17" t="s">
        <v>9</v>
      </c>
      <c r="C33" s="33">
        <f t="shared" si="4"/>
        <v>37238.27419485067</v>
      </c>
      <c r="D33" s="33">
        <f t="shared" si="5"/>
        <v>94377.62901677474</v>
      </c>
      <c r="E33" s="33">
        <f t="shared" si="6"/>
        <v>1.0003054466383667</v>
      </c>
      <c r="F33" s="33">
        <f t="shared" si="7"/>
        <v>0.9135388739946381</v>
      </c>
      <c r="G33" s="33">
        <f t="shared" si="7"/>
        <v>0.5731847867844795</v>
      </c>
      <c r="H33" s="33">
        <f t="shared" si="8"/>
        <v>0.8978574217591244</v>
      </c>
      <c r="I33" s="33">
        <f t="shared" si="9"/>
        <v>0.8389938639441096</v>
      </c>
      <c r="J33" s="33" t="str">
        <f t="shared" si="3"/>
        <v>prawidłowo</v>
      </c>
      <c r="K33" s="1"/>
      <c r="L33" s="1"/>
    </row>
    <row r="34" spans="1:12" ht="12.75">
      <c r="A34" s="1"/>
      <c r="B34" s="17" t="s">
        <v>10</v>
      </c>
      <c r="C34" s="33">
        <f t="shared" si="4"/>
        <v>29814.150605518305</v>
      </c>
      <c r="D34" s="33">
        <f t="shared" si="5"/>
        <v>97613.75510007025</v>
      </c>
      <c r="E34" s="33">
        <f t="shared" si="6"/>
        <v>0.9619302454260164</v>
      </c>
      <c r="F34" s="33">
        <f t="shared" si="7"/>
        <v>0.8836833602584814</v>
      </c>
      <c r="G34" s="33">
        <f t="shared" si="7"/>
        <v>0.5128417564208783</v>
      </c>
      <c r="H34" s="33">
        <f t="shared" si="8"/>
        <v>0.8214729070476522</v>
      </c>
      <c r="I34" s="33">
        <f t="shared" si="9"/>
        <v>0.852892980306361</v>
      </c>
      <c r="J34" s="33" t="str">
        <f t="shared" si="3"/>
        <v>prawidłowo</v>
      </c>
      <c r="K34" s="1"/>
      <c r="L34" s="1"/>
    </row>
    <row r="35" spans="1:12" ht="12.75">
      <c r="A35" s="1"/>
      <c r="B35" s="17" t="s">
        <v>11</v>
      </c>
      <c r="C35" s="33">
        <f t="shared" si="4"/>
        <v>40398.04195123256</v>
      </c>
      <c r="D35" s="33">
        <f t="shared" si="5"/>
        <v>114943.99044749838</v>
      </c>
      <c r="E35" s="33">
        <f t="shared" si="6"/>
        <v>0.9352698580978853</v>
      </c>
      <c r="F35" s="33">
        <f t="shared" si="7"/>
        <v>0.8939641109298532</v>
      </c>
      <c r="G35" s="33">
        <f t="shared" si="7"/>
        <v>0.5337396604266434</v>
      </c>
      <c r="H35" s="33">
        <f t="shared" si="8"/>
        <v>0.9157717260562771</v>
      </c>
      <c r="I35" s="33">
        <f t="shared" si="9"/>
        <v>0.8600036961136291</v>
      </c>
      <c r="J35" s="33" t="str">
        <f t="shared" si="3"/>
        <v>prawidłowo</v>
      </c>
      <c r="K35" s="1"/>
      <c r="L35" s="1"/>
    </row>
    <row r="36" spans="1:12" ht="12.75">
      <c r="A36" s="1"/>
      <c r="B36" s="17" t="s">
        <v>12</v>
      </c>
      <c r="C36" s="33">
        <f t="shared" si="4"/>
        <v>29041.86596972237</v>
      </c>
      <c r="D36" s="33">
        <f t="shared" si="5"/>
        <v>93931.23629461476</v>
      </c>
      <c r="E36" s="33">
        <f t="shared" si="6"/>
        <v>0.873245928336468</v>
      </c>
      <c r="F36" s="33">
        <f t="shared" si="7"/>
        <v>0.9042821158690176</v>
      </c>
      <c r="G36" s="33">
        <f t="shared" si="7"/>
        <v>0.5350404312668463</v>
      </c>
      <c r="H36" s="33">
        <f t="shared" si="8"/>
        <v>0.8458308064802951</v>
      </c>
      <c r="I36" s="33">
        <f t="shared" si="9"/>
        <v>0.8651748113812319</v>
      </c>
      <c r="J36" s="33" t="str">
        <f t="shared" si="3"/>
        <v>prawidłowo</v>
      </c>
      <c r="K36" s="1"/>
      <c r="L36" s="1"/>
    </row>
    <row r="37" spans="1:12" ht="12.75">
      <c r="A37" s="1"/>
      <c r="B37" s="17" t="s">
        <v>13</v>
      </c>
      <c r="C37" s="33">
        <f t="shared" si="4"/>
        <v>28981.066256189326</v>
      </c>
      <c r="D37" s="33">
        <f t="shared" si="5"/>
        <v>87381.50685471637</v>
      </c>
      <c r="E37" s="33">
        <f t="shared" si="6"/>
        <v>0.9133178115921412</v>
      </c>
      <c r="F37" s="33">
        <f t="shared" si="7"/>
        <v>0.8901869158878505</v>
      </c>
      <c r="G37" s="33">
        <f t="shared" si="7"/>
        <v>0.5421152628245726</v>
      </c>
      <c r="H37" s="33">
        <f t="shared" si="8"/>
        <v>0.8897087908187011</v>
      </c>
      <c r="I37" s="33">
        <f t="shared" si="9"/>
        <v>0.8457698118063068</v>
      </c>
      <c r="J37" s="33" t="str">
        <f t="shared" si="3"/>
        <v>prawidłowo</v>
      </c>
      <c r="K37" s="1"/>
      <c r="L37" s="1"/>
    </row>
    <row r="38" spans="1:12" ht="12.75">
      <c r="A38" s="1"/>
      <c r="B38" s="17" t="s">
        <v>14</v>
      </c>
      <c r="C38" s="33">
        <f t="shared" si="4"/>
        <v>33945.25947011167</v>
      </c>
      <c r="D38" s="33">
        <f t="shared" si="5"/>
        <v>101555.79094182994</v>
      </c>
      <c r="E38" s="33">
        <f t="shared" si="6"/>
        <v>0.9576727595011058</v>
      </c>
      <c r="F38" s="33">
        <f t="shared" si="7"/>
        <v>0.9150401836969001</v>
      </c>
      <c r="G38" s="33">
        <f t="shared" si="7"/>
        <v>0.5447154471544715</v>
      </c>
      <c r="H38" s="33">
        <f t="shared" si="8"/>
        <v>0.837356905707014</v>
      </c>
      <c r="I38" s="33">
        <f t="shared" si="9"/>
        <v>0.8362513685132472</v>
      </c>
      <c r="J38" s="33" t="str">
        <f t="shared" si="3"/>
        <v>prawidłowo</v>
      </c>
      <c r="K38" s="1"/>
      <c r="L38" s="1"/>
    </row>
    <row r="39" spans="1:12" ht="12.75">
      <c r="A39" s="1"/>
      <c r="B39" s="17" t="s">
        <v>15</v>
      </c>
      <c r="C39" s="33">
        <f t="shared" si="4"/>
        <v>25572.148071452764</v>
      </c>
      <c r="D39" s="33">
        <f t="shared" si="5"/>
        <v>86134.74036446399</v>
      </c>
      <c r="E39" s="33">
        <f t="shared" si="6"/>
        <v>0.8277438870400219</v>
      </c>
      <c r="F39" s="33">
        <f t="shared" si="7"/>
        <v>0.902946273830156</v>
      </c>
      <c r="G39" s="33">
        <f t="shared" si="7"/>
        <v>0.5170250896057348</v>
      </c>
      <c r="H39" s="33">
        <f t="shared" si="8"/>
        <v>0.9130305660707697</v>
      </c>
      <c r="I39" s="33">
        <f t="shared" si="9"/>
        <v>0.8414610807134262</v>
      </c>
      <c r="J39" s="33" t="str">
        <f t="shared" si="3"/>
        <v>prawidłowo</v>
      </c>
      <c r="K39" s="1"/>
      <c r="L39" s="1"/>
    </row>
    <row r="40" spans="1:12" ht="12.75">
      <c r="A40" s="1"/>
      <c r="B40" s="9" t="s">
        <v>16</v>
      </c>
      <c r="C40" s="34">
        <f t="shared" si="4"/>
        <v>35435.31476501895</v>
      </c>
      <c r="D40" s="34">
        <f t="shared" si="5"/>
        <v>97928.03034891706</v>
      </c>
      <c r="E40" s="34">
        <f t="shared" si="6"/>
        <v>0.8961032946958052</v>
      </c>
      <c r="F40" s="34">
        <f t="shared" si="7"/>
        <v>0.9037166085946574</v>
      </c>
      <c r="G40" s="34">
        <f t="shared" si="7"/>
        <v>0.5554301196658388</v>
      </c>
      <c r="H40" s="34">
        <f t="shared" si="8"/>
        <v>0.9475397981691024</v>
      </c>
      <c r="I40" s="34">
        <f t="shared" si="9"/>
        <v>0.8490085238774671</v>
      </c>
      <c r="J40" s="34" t="str">
        <f>IF(PRODUCT(D40:I40)-C40&lt;0.0001,"prawidłowo","nieprawidłowo")</f>
        <v>prawidłowo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  <c r="J42" s="1"/>
      <c r="K42" s="1"/>
      <c r="L42" s="1"/>
    </row>
    <row r="43" spans="1:12" ht="12.75">
      <c r="A43" s="1"/>
      <c r="B43" s="17" t="s">
        <v>0</v>
      </c>
      <c r="C43" s="26">
        <v>83388</v>
      </c>
      <c r="D43" s="26">
        <v>951824.6229131906</v>
      </c>
      <c r="E43" s="26">
        <v>1229</v>
      </c>
      <c r="F43" s="26">
        <v>1355</v>
      </c>
      <c r="G43" s="26">
        <v>2382</v>
      </c>
      <c r="H43" s="26">
        <v>2179170</v>
      </c>
      <c r="I43" s="26">
        <v>2533681</v>
      </c>
      <c r="J43" s="1"/>
      <c r="K43" s="1"/>
      <c r="L43" s="1"/>
    </row>
    <row r="44" spans="1:12" ht="12.75">
      <c r="A44" s="1"/>
      <c r="B44" s="17" t="s">
        <v>1</v>
      </c>
      <c r="C44" s="26">
        <v>295674</v>
      </c>
      <c r="D44" s="26">
        <v>2304196.1156537654</v>
      </c>
      <c r="E44" s="26">
        <v>2406</v>
      </c>
      <c r="F44" s="26">
        <v>2610</v>
      </c>
      <c r="G44" s="26">
        <v>4385</v>
      </c>
      <c r="H44" s="26">
        <v>4472170</v>
      </c>
      <c r="I44" s="26">
        <v>5285604</v>
      </c>
      <c r="J44" s="1"/>
      <c r="K44" s="1"/>
      <c r="L44" s="1"/>
    </row>
    <row r="45" spans="1:12" ht="12.75">
      <c r="A45" s="1"/>
      <c r="B45" s="17" t="s">
        <v>2</v>
      </c>
      <c r="C45" s="26">
        <v>105077</v>
      </c>
      <c r="D45" s="26">
        <v>1218348.5529152858</v>
      </c>
      <c r="E45" s="26">
        <v>1290</v>
      </c>
      <c r="F45" s="26">
        <v>1422</v>
      </c>
      <c r="G45" s="26">
        <v>2573</v>
      </c>
      <c r="H45" s="26">
        <v>2811858</v>
      </c>
      <c r="I45" s="26">
        <v>3346796</v>
      </c>
      <c r="J45" s="1"/>
      <c r="K45" s="1"/>
      <c r="L45" s="1"/>
    </row>
    <row r="46" spans="1:12" ht="12.75">
      <c r="A46" s="1"/>
      <c r="B46" s="17" t="s">
        <v>3</v>
      </c>
      <c r="C46" s="26">
        <v>176214</v>
      </c>
      <c r="D46" s="26">
        <v>1663748.067882035</v>
      </c>
      <c r="E46" s="26">
        <v>1902</v>
      </c>
      <c r="F46" s="26">
        <v>2096</v>
      </c>
      <c r="G46" s="26">
        <v>3934</v>
      </c>
      <c r="H46" s="26">
        <v>3981751</v>
      </c>
      <c r="I46" s="26">
        <v>4626357</v>
      </c>
      <c r="J46" s="1"/>
      <c r="K46" s="1"/>
      <c r="L46" s="1"/>
    </row>
    <row r="47" spans="1:12" ht="12.75">
      <c r="A47" s="1"/>
      <c r="B47" s="17" t="s">
        <v>4</v>
      </c>
      <c r="C47" s="26">
        <v>53723</v>
      </c>
      <c r="D47" s="26">
        <v>764813.0307318927</v>
      </c>
      <c r="E47" s="26">
        <v>970</v>
      </c>
      <c r="F47" s="26">
        <v>1081</v>
      </c>
      <c r="G47" s="26">
        <v>1908</v>
      </c>
      <c r="H47" s="26">
        <v>1841440</v>
      </c>
      <c r="I47" s="26">
        <v>2171857</v>
      </c>
      <c r="J47" s="1"/>
      <c r="K47" s="1"/>
      <c r="L47" s="1"/>
    </row>
    <row r="48" spans="1:12" ht="12.75">
      <c r="A48" s="1"/>
      <c r="B48" s="17" t="s">
        <v>5</v>
      </c>
      <c r="C48" s="26">
        <v>52870</v>
      </c>
      <c r="D48" s="26">
        <v>740141.8962897165</v>
      </c>
      <c r="E48" s="26">
        <v>825</v>
      </c>
      <c r="F48" s="26">
        <v>940</v>
      </c>
      <c r="G48" s="26">
        <v>1672</v>
      </c>
      <c r="H48" s="26">
        <v>1788801</v>
      </c>
      <c r="I48" s="26">
        <v>2128687</v>
      </c>
      <c r="J48" s="1"/>
      <c r="K48" s="1"/>
      <c r="L48" s="1"/>
    </row>
    <row r="49" spans="1:12" ht="12.75">
      <c r="A49" s="1"/>
      <c r="B49" s="17" t="s">
        <v>6</v>
      </c>
      <c r="C49" s="26">
        <v>31118</v>
      </c>
      <c r="D49" s="26">
        <v>398481.13632280764</v>
      </c>
      <c r="E49" s="26">
        <v>475</v>
      </c>
      <c r="F49" s="26">
        <v>523</v>
      </c>
      <c r="G49" s="26">
        <v>950</v>
      </c>
      <c r="H49" s="26">
        <v>1022371</v>
      </c>
      <c r="I49" s="26">
        <v>1200982</v>
      </c>
      <c r="J49" s="1"/>
      <c r="K49" s="1"/>
      <c r="L49" s="1"/>
    </row>
    <row r="50" spans="1:12" ht="12.75">
      <c r="A50" s="1"/>
      <c r="B50" s="17" t="s">
        <v>7</v>
      </c>
      <c r="C50" s="26">
        <v>34593</v>
      </c>
      <c r="D50" s="26">
        <v>456465.42212198296</v>
      </c>
      <c r="E50" s="26">
        <v>601</v>
      </c>
      <c r="F50" s="26">
        <v>690</v>
      </c>
      <c r="G50" s="26">
        <v>1210</v>
      </c>
      <c r="H50" s="26">
        <v>1095142</v>
      </c>
      <c r="I50" s="26">
        <v>1278116</v>
      </c>
      <c r="J50" s="1"/>
      <c r="K50" s="1"/>
      <c r="L50" s="1"/>
    </row>
    <row r="51" spans="1:12" ht="12.75">
      <c r="A51" s="1"/>
      <c r="B51" s="17" t="s">
        <v>8</v>
      </c>
      <c r="C51" s="26">
        <v>30181</v>
      </c>
      <c r="D51" s="26">
        <v>328546.9688200749</v>
      </c>
      <c r="E51" s="26">
        <v>419</v>
      </c>
      <c r="F51" s="26">
        <v>464</v>
      </c>
      <c r="G51" s="26">
        <v>848</v>
      </c>
      <c r="H51" s="26">
        <v>866199</v>
      </c>
      <c r="I51" s="26">
        <v>1023158</v>
      </c>
      <c r="J51" s="1"/>
      <c r="K51" s="1"/>
      <c r="L51" s="1"/>
    </row>
    <row r="52" spans="1:12" ht="12.75">
      <c r="A52" s="1"/>
      <c r="B52" s="17" t="s">
        <v>9</v>
      </c>
      <c r="C52" s="26">
        <v>128676</v>
      </c>
      <c r="D52" s="26">
        <v>1363416.323768094</v>
      </c>
      <c r="E52" s="26">
        <v>1363</v>
      </c>
      <c r="F52" s="26">
        <v>1492</v>
      </c>
      <c r="G52" s="26">
        <v>2603</v>
      </c>
      <c r="H52" s="26">
        <v>2899124</v>
      </c>
      <c r="I52" s="26">
        <v>3455477</v>
      </c>
      <c r="J52" s="1"/>
      <c r="K52" s="1"/>
      <c r="L52" s="1"/>
    </row>
    <row r="53" spans="1:12" ht="12.75">
      <c r="A53" s="1"/>
      <c r="B53" s="17" t="s">
        <v>10</v>
      </c>
      <c r="C53" s="26">
        <v>51362</v>
      </c>
      <c r="D53" s="26">
        <v>526175.8442480309</v>
      </c>
      <c r="E53" s="26">
        <v>547</v>
      </c>
      <c r="F53" s="26">
        <v>619</v>
      </c>
      <c r="G53" s="26">
        <v>1207</v>
      </c>
      <c r="H53" s="26">
        <v>1469312</v>
      </c>
      <c r="I53" s="26">
        <v>1722739</v>
      </c>
      <c r="J53" s="1"/>
      <c r="K53" s="1"/>
      <c r="L53" s="1"/>
    </row>
    <row r="54" spans="1:12" ht="12.75">
      <c r="A54" s="1"/>
      <c r="B54" s="17" t="s">
        <v>11</v>
      </c>
      <c r="C54" s="26">
        <v>117824</v>
      </c>
      <c r="D54" s="26">
        <v>1025055.7644752823</v>
      </c>
      <c r="E54" s="26">
        <v>1096</v>
      </c>
      <c r="F54" s="26">
        <v>1226</v>
      </c>
      <c r="G54" s="26">
        <v>2297</v>
      </c>
      <c r="H54" s="26">
        <v>2508267</v>
      </c>
      <c r="I54" s="26">
        <v>2916577</v>
      </c>
      <c r="J54" s="1"/>
      <c r="K54" s="1"/>
      <c r="L54" s="1"/>
    </row>
    <row r="55" spans="1:12" ht="12.75">
      <c r="A55" s="1"/>
      <c r="B55" s="17" t="s">
        <v>12</v>
      </c>
      <c r="C55" s="26">
        <v>29447</v>
      </c>
      <c r="D55" s="26">
        <v>313495.288272792</v>
      </c>
      <c r="E55" s="26">
        <v>359</v>
      </c>
      <c r="F55" s="26">
        <v>397</v>
      </c>
      <c r="G55" s="26">
        <v>742</v>
      </c>
      <c r="H55" s="26">
        <v>877244</v>
      </c>
      <c r="I55" s="26">
        <v>1013950</v>
      </c>
      <c r="J55" s="1"/>
      <c r="K55" s="1"/>
      <c r="L55" s="1"/>
    </row>
    <row r="56" spans="1:12" ht="12.75">
      <c r="A56" s="1"/>
      <c r="B56" s="17" t="s">
        <v>13</v>
      </c>
      <c r="C56" s="26">
        <v>60813</v>
      </c>
      <c r="D56" s="26">
        <v>695948.1724332116</v>
      </c>
      <c r="E56" s="26">
        <v>762</v>
      </c>
      <c r="F56" s="26">
        <v>856</v>
      </c>
      <c r="G56" s="26">
        <v>1579</v>
      </c>
      <c r="H56" s="26">
        <v>1774738</v>
      </c>
      <c r="I56" s="26">
        <v>2098370</v>
      </c>
      <c r="J56" s="1"/>
      <c r="K56" s="1"/>
      <c r="L56" s="1"/>
    </row>
    <row r="57" spans="1:12" ht="12.75">
      <c r="A57" s="1"/>
      <c r="B57" s="17" t="s">
        <v>14</v>
      </c>
      <c r="C57" s="26">
        <v>77514</v>
      </c>
      <c r="D57" s="26">
        <v>763265.1893223813</v>
      </c>
      <c r="E57" s="26">
        <v>797</v>
      </c>
      <c r="F57" s="26">
        <v>871</v>
      </c>
      <c r="G57" s="26">
        <v>1599</v>
      </c>
      <c r="H57" s="26">
        <v>1909580</v>
      </c>
      <c r="I57" s="26">
        <v>2283500</v>
      </c>
      <c r="J57" s="1"/>
      <c r="K57" s="1"/>
      <c r="L57" s="1"/>
    </row>
    <row r="58" spans="1:12" ht="12.75">
      <c r="A58" s="1"/>
      <c r="B58" s="17" t="s">
        <v>15</v>
      </c>
      <c r="C58" s="26">
        <v>37146</v>
      </c>
      <c r="D58" s="26">
        <v>431254.56514785136</v>
      </c>
      <c r="E58" s="26">
        <v>521</v>
      </c>
      <c r="F58" s="26">
        <v>577</v>
      </c>
      <c r="G58" s="26">
        <v>1116</v>
      </c>
      <c r="H58" s="26">
        <v>1222303</v>
      </c>
      <c r="I58" s="26">
        <v>1452596</v>
      </c>
      <c r="J58" s="1"/>
      <c r="K58" s="1"/>
      <c r="L58" s="1"/>
    </row>
    <row r="59" spans="1:12" ht="12.75">
      <c r="A59" s="1"/>
      <c r="B59" s="9" t="s">
        <v>16</v>
      </c>
      <c r="C59" s="26">
        <v>1365622</v>
      </c>
      <c r="D59" s="26">
        <v>13945159.47205612</v>
      </c>
      <c r="E59" s="26">
        <v>15562</v>
      </c>
      <c r="F59" s="26">
        <v>17220</v>
      </c>
      <c r="G59" s="26">
        <v>31003</v>
      </c>
      <c r="H59" s="26">
        <v>32719470</v>
      </c>
      <c r="I59" s="26">
        <v>38538447</v>
      </c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ht="12.75" hidden="1"/>
    <row r="62" spans="1:7" ht="12.75" hidden="1">
      <c r="A62" s="13"/>
      <c r="B62" s="13"/>
      <c r="D62" s="12"/>
      <c r="E62" s="12"/>
      <c r="F62" s="12"/>
      <c r="G62" s="12"/>
    </row>
    <row r="63" spans="1:8" ht="12.75" hidden="1">
      <c r="A63" s="13"/>
      <c r="B63" s="12"/>
      <c r="D63" s="12"/>
      <c r="E63" s="12"/>
      <c r="F63" s="12"/>
      <c r="G63" s="12"/>
      <c r="H63" s="12"/>
    </row>
    <row r="64" spans="1:8" ht="12.75" hidden="1">
      <c r="A64" s="13"/>
      <c r="B64" s="12"/>
      <c r="D64" s="12"/>
      <c r="E64" s="12"/>
      <c r="F64" s="12"/>
      <c r="G64" s="12"/>
      <c r="H64" s="12"/>
    </row>
    <row r="65" spans="1:8" ht="12.75" hidden="1">
      <c r="A65" s="13"/>
      <c r="B65" s="12"/>
      <c r="D65" s="12"/>
      <c r="E65" s="12"/>
      <c r="F65" s="12"/>
      <c r="G65" s="12"/>
      <c r="H65" s="12"/>
    </row>
    <row r="66" spans="1:8" ht="12.75" hidden="1">
      <c r="A66" s="14"/>
      <c r="B66" s="14"/>
      <c r="H66" s="12"/>
    </row>
    <row r="67" ht="12.75" hidden="1">
      <c r="A67" s="14"/>
    </row>
    <row r="68" ht="12.75" hidden="1"/>
    <row r="69" ht="12.75" hidden="1"/>
    <row r="70" ht="12.75" hidden="1"/>
    <row r="71" ht="12.75" hidden="1"/>
    <row r="72" ht="12.75" hidden="1">
      <c r="A72" s="14"/>
    </row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59"/>
  <sheetViews>
    <sheetView showGridLines="0" workbookViewId="0" topLeftCell="A22">
      <selection activeCell="B22" sqref="B22:J59"/>
    </sheetView>
  </sheetViews>
  <sheetFormatPr defaultColWidth="0" defaultRowHeight="12.75" zeroHeight="1"/>
  <cols>
    <col min="1" max="1" width="14.8515625" style="10" customWidth="1"/>
    <col min="2" max="2" width="20.8515625" style="10" bestFit="1" customWidth="1"/>
    <col min="3" max="3" width="13.00390625" style="10" customWidth="1"/>
    <col min="4" max="4" width="13.8515625" style="10" customWidth="1"/>
    <col min="5" max="5" width="14.7109375" style="10" customWidth="1"/>
    <col min="6" max="6" width="13.7109375" style="10" customWidth="1"/>
    <col min="7" max="8" width="13.28125" style="10" customWidth="1"/>
    <col min="9" max="11" width="11.421875" style="10" customWidth="1"/>
    <col min="12" max="14" width="0" style="10" hidden="1" customWidth="1"/>
    <col min="15" max="16384" width="11.421875" style="10" hidden="1" customWidth="1"/>
  </cols>
  <sheetData>
    <row r="1" spans="1:1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21">
      <c r="A2" s="51">
        <v>2010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1:12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  <c r="L3" s="1"/>
    </row>
    <row r="4" spans="1:12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  <c r="L4" s="1"/>
    </row>
    <row r="5" spans="1:12" ht="12.75">
      <c r="A5" s="1"/>
      <c r="B5" s="6" t="s">
        <v>0</v>
      </c>
      <c r="C5" s="23">
        <f>(C24-C$40)/C$40</f>
        <v>-0.07004665326469413</v>
      </c>
      <c r="D5" s="23">
        <f>(D24-D$40)/D$40</f>
        <v>-0.10777518857573846</v>
      </c>
      <c r="E5" s="24">
        <f>(E24-E$40)/E$40</f>
        <v>-0.12629135369760214</v>
      </c>
      <c r="F5" s="23">
        <f aca="true" t="shared" si="0" ref="F5:I20">(F24-F$40)/F$40</f>
        <v>0.004384735180738388</v>
      </c>
      <c r="G5" s="24">
        <f>(G24-G$40)/G$40</f>
        <v>0.01768001514505973</v>
      </c>
      <c r="H5" s="24">
        <f>(H24-H$40)/H$40</f>
        <v>0.15163748399942725</v>
      </c>
      <c r="I5" s="24">
        <f>(I24-I$40)/I$40</f>
        <v>0.013428445814362186</v>
      </c>
      <c r="J5" s="24">
        <f>C5-SUM(D5:I5)</f>
        <v>-0.023110791130941083</v>
      </c>
      <c r="K5" s="1"/>
      <c r="L5" s="1"/>
    </row>
    <row r="6" spans="1:12" ht="12.75">
      <c r="A6" s="1"/>
      <c r="B6" s="6" t="s">
        <v>1</v>
      </c>
      <c r="C6" s="23">
        <f aca="true" t="shared" si="1" ref="C6:E20">(C25-C$40)/C$40</f>
        <v>0.5842080295362513</v>
      </c>
      <c r="D6" s="23">
        <f t="shared" si="1"/>
        <v>0.3107236504360945</v>
      </c>
      <c r="E6" s="24">
        <f t="shared" si="1"/>
        <v>0.0981568639049425</v>
      </c>
      <c r="F6" s="23">
        <f t="shared" si="0"/>
        <v>0.02516983424060842</v>
      </c>
      <c r="G6" s="24">
        <f t="shared" si="0"/>
        <v>0.04898501966964195</v>
      </c>
      <c r="H6" s="24">
        <f t="shared" si="0"/>
        <v>0.025532415495725824</v>
      </c>
      <c r="I6" s="24">
        <f t="shared" si="0"/>
        <v>-0.0020191749851921612</v>
      </c>
      <c r="J6" s="24">
        <f aca="true" t="shared" si="2" ref="J6:J20">C6-SUM(D6:I6)</f>
        <v>0.07765942077443011</v>
      </c>
      <c r="K6" s="1"/>
      <c r="L6" s="1"/>
    </row>
    <row r="7" spans="1:12" ht="12.75">
      <c r="A7" s="1"/>
      <c r="B7" s="6" t="s">
        <v>2</v>
      </c>
      <c r="C7" s="23">
        <f t="shared" si="1"/>
        <v>-0.12355249955770466</v>
      </c>
      <c r="D7" s="23">
        <f t="shared" si="1"/>
        <v>-0.12861825930905912</v>
      </c>
      <c r="E7" s="24">
        <f t="shared" si="1"/>
        <v>0.07049780095845504</v>
      </c>
      <c r="F7" s="23">
        <f t="shared" si="0"/>
        <v>0.005235531539415757</v>
      </c>
      <c r="G7" s="24">
        <f t="shared" si="0"/>
        <v>-0.010389008658568118</v>
      </c>
      <c r="H7" s="24">
        <f t="shared" si="0"/>
        <v>-0.04531107858206701</v>
      </c>
      <c r="I7" s="24">
        <f t="shared" si="0"/>
        <v>-0.010678498589507458</v>
      </c>
      <c r="J7" s="24">
        <f t="shared" si="2"/>
        <v>-0.004288986916373735</v>
      </c>
      <c r="K7" s="1"/>
      <c r="L7" s="1"/>
    </row>
    <row r="8" spans="1:12" ht="12.75">
      <c r="A8" s="1"/>
      <c r="B8" s="6" t="s">
        <v>3</v>
      </c>
      <c r="C8" s="23">
        <f t="shared" si="1"/>
        <v>0.06972912353466874</v>
      </c>
      <c r="D8" s="23">
        <f t="shared" si="1"/>
        <v>0.07586319129987701</v>
      </c>
      <c r="E8" s="24">
        <f t="shared" si="1"/>
        <v>0.028170029595695534</v>
      </c>
      <c r="F8" s="23">
        <f t="shared" si="0"/>
        <v>0.006033971199097533</v>
      </c>
      <c r="G8" s="24">
        <f t="shared" si="0"/>
        <v>-0.0542762671913549</v>
      </c>
      <c r="H8" s="24">
        <f t="shared" si="0"/>
        <v>0.0017970923470626704</v>
      </c>
      <c r="I8" s="24">
        <f t="shared" si="0"/>
        <v>0.01460063458953056</v>
      </c>
      <c r="J8" s="24">
        <f t="shared" si="2"/>
        <v>-0.0024595283052396555</v>
      </c>
      <c r="K8" s="1"/>
      <c r="L8" s="1"/>
    </row>
    <row r="9" spans="1:12" ht="12.75">
      <c r="A9" s="1"/>
      <c r="B9" s="6" t="s">
        <v>4</v>
      </c>
      <c r="C9" s="23">
        <f t="shared" si="1"/>
        <v>-0.3063710724771434</v>
      </c>
      <c r="D9" s="23">
        <f t="shared" si="1"/>
        <v>-0.2837204870090928</v>
      </c>
      <c r="E9" s="24">
        <f t="shared" si="1"/>
        <v>-0.14074024490099152</v>
      </c>
      <c r="F9" s="23">
        <f t="shared" si="0"/>
        <v>-0.002610196377933059</v>
      </c>
      <c r="G9" s="24">
        <f t="shared" si="0"/>
        <v>0.011145033044326168</v>
      </c>
      <c r="H9" s="24">
        <f t="shared" si="0"/>
        <v>0.1201408117682917</v>
      </c>
      <c r="I9" s="24">
        <f t="shared" si="0"/>
        <v>-0.0023706943929436407</v>
      </c>
      <c r="J9" s="24">
        <f t="shared" si="2"/>
        <v>-0.008215294608800217</v>
      </c>
      <c r="K9" s="1"/>
      <c r="L9" s="1"/>
    </row>
    <row r="10" spans="1:12" ht="12.75">
      <c r="A10" s="1"/>
      <c r="B10" s="6" t="s">
        <v>5</v>
      </c>
      <c r="C10" s="23">
        <f t="shared" si="1"/>
        <v>-0.30440331641374613</v>
      </c>
      <c r="D10" s="23">
        <f t="shared" si="1"/>
        <v>-0.26775085531285</v>
      </c>
      <c r="E10" s="24">
        <f t="shared" si="1"/>
        <v>-0.026646450413475742</v>
      </c>
      <c r="F10" s="23">
        <f t="shared" si="0"/>
        <v>-0.023348608277193567</v>
      </c>
      <c r="G10" s="24">
        <f t="shared" si="0"/>
        <v>0.023623984180717386</v>
      </c>
      <c r="H10" s="24">
        <f t="shared" si="0"/>
        <v>-0.011725026849531844</v>
      </c>
      <c r="I10" s="24">
        <f t="shared" si="0"/>
        <v>-0.012197345847177061</v>
      </c>
      <c r="J10" s="24">
        <f t="shared" si="2"/>
        <v>0.013640986105764696</v>
      </c>
      <c r="K10" s="1"/>
      <c r="L10" s="1"/>
    </row>
    <row r="11" spans="1:12" ht="12.75">
      <c r="A11" s="1"/>
      <c r="B11" s="6" t="s">
        <v>6</v>
      </c>
      <c r="C11" s="23">
        <f t="shared" si="1"/>
        <v>-0.2680227335396461</v>
      </c>
      <c r="D11" s="23">
        <f t="shared" si="1"/>
        <v>-0.1986938624864242</v>
      </c>
      <c r="E11" s="24">
        <f t="shared" si="1"/>
        <v>-0.06862379423493215</v>
      </c>
      <c r="F11" s="23">
        <f t="shared" si="0"/>
        <v>-0.004656332859185082</v>
      </c>
      <c r="G11" s="24">
        <f t="shared" si="0"/>
        <v>-0.017791106313266542</v>
      </c>
      <c r="H11" s="24">
        <f t="shared" si="0"/>
        <v>0.0022165016871123267</v>
      </c>
      <c r="I11" s="24">
        <f t="shared" si="0"/>
        <v>0.001003316048190765</v>
      </c>
      <c r="J11" s="24">
        <f t="shared" si="2"/>
        <v>0.018522544618858716</v>
      </c>
      <c r="K11" s="1"/>
      <c r="L11" s="1"/>
    </row>
    <row r="12" spans="1:12" ht="12.75">
      <c r="A12" s="1"/>
      <c r="B12" s="6" t="s">
        <v>7</v>
      </c>
      <c r="C12" s="23">
        <f t="shared" si="1"/>
        <v>-0.22483741956257677</v>
      </c>
      <c r="D12" s="23">
        <f t="shared" si="1"/>
        <v>-0.21081642340774087</v>
      </c>
      <c r="E12" s="24">
        <f t="shared" si="1"/>
        <v>-0.16929381143833375</v>
      </c>
      <c r="F12" s="23">
        <f t="shared" si="0"/>
        <v>-0.02468573472319033</v>
      </c>
      <c r="G12" s="24">
        <f t="shared" si="0"/>
        <v>0.023121861993554982</v>
      </c>
      <c r="H12" s="24">
        <f t="shared" si="0"/>
        <v>0.17551884646024735</v>
      </c>
      <c r="I12" s="24">
        <f t="shared" si="0"/>
        <v>0.008012175141119312</v>
      </c>
      <c r="J12" s="24">
        <f t="shared" si="2"/>
        <v>-0.02669433358823342</v>
      </c>
      <c r="K12" s="1"/>
      <c r="L12" s="1"/>
    </row>
    <row r="13" spans="1:12" ht="12.75">
      <c r="A13" s="1"/>
      <c r="B13" s="6" t="s">
        <v>8</v>
      </c>
      <c r="C13" s="23">
        <f t="shared" si="1"/>
        <v>-0.15304036408569155</v>
      </c>
      <c r="D13" s="23">
        <f t="shared" si="1"/>
        <v>-0.04474836120778872</v>
      </c>
      <c r="E13" s="24">
        <f t="shared" si="1"/>
        <v>-0.1487736125459482</v>
      </c>
      <c r="F13" s="23">
        <f t="shared" si="0"/>
        <v>-0.007042361340597219</v>
      </c>
      <c r="G13" s="24">
        <f t="shared" si="0"/>
        <v>-0.0030640597999040445</v>
      </c>
      <c r="H13" s="24">
        <f t="shared" si="0"/>
        <v>0.05529273820000957</v>
      </c>
      <c r="I13" s="24">
        <f t="shared" si="0"/>
        <v>-0.0029224902934628315</v>
      </c>
      <c r="J13" s="24">
        <f t="shared" si="2"/>
        <v>-0.0017822170980001106</v>
      </c>
      <c r="K13" s="1"/>
      <c r="L13" s="1"/>
    </row>
    <row r="14" spans="1:12" ht="12.75">
      <c r="A14" s="1"/>
      <c r="B14" s="6" t="s">
        <v>9</v>
      </c>
      <c r="C14" s="23">
        <f t="shared" si="1"/>
        <v>0.05087833292268709</v>
      </c>
      <c r="D14" s="23">
        <f t="shared" si="1"/>
        <v>-0.03325363850692746</v>
      </c>
      <c r="E14" s="24">
        <f t="shared" si="1"/>
        <v>0.11784351816829096</v>
      </c>
      <c r="F14" s="23">
        <f t="shared" si="0"/>
        <v>0.010538600920884517</v>
      </c>
      <c r="G14" s="24">
        <f t="shared" si="0"/>
        <v>0.04501442275210611</v>
      </c>
      <c r="H14" s="24">
        <f t="shared" si="0"/>
        <v>-0.06857987539577683</v>
      </c>
      <c r="I14" s="24">
        <f t="shared" si="0"/>
        <v>-0.011360246505697932</v>
      </c>
      <c r="J14" s="24">
        <f t="shared" si="2"/>
        <v>-0.00932444851019229</v>
      </c>
      <c r="K14" s="1"/>
      <c r="L14" s="1"/>
    </row>
    <row r="15" spans="1:12" ht="12.75">
      <c r="A15" s="1"/>
      <c r="B15" s="6" t="s">
        <v>10</v>
      </c>
      <c r="C15" s="23">
        <f t="shared" si="1"/>
        <v>-0.14185506993742852</v>
      </c>
      <c r="D15" s="23">
        <f t="shared" si="1"/>
        <v>0.014095084779516969</v>
      </c>
      <c r="E15" s="24">
        <f t="shared" si="1"/>
        <v>0.038608560520617494</v>
      </c>
      <c r="F15" s="23">
        <f t="shared" si="0"/>
        <v>-0.03083311221751534</v>
      </c>
      <c r="G15" s="24">
        <f t="shared" si="0"/>
        <v>-0.054981869149947196</v>
      </c>
      <c r="H15" s="24">
        <f t="shared" si="0"/>
        <v>-0.11374887016457667</v>
      </c>
      <c r="I15" s="24">
        <f t="shared" si="0"/>
        <v>0.003770793495734773</v>
      </c>
      <c r="J15" s="24">
        <f t="shared" si="2"/>
        <v>0.0012343427987414335</v>
      </c>
      <c r="K15" s="1"/>
      <c r="L15" s="1"/>
    </row>
    <row r="16" spans="1:12" ht="12.75">
      <c r="A16" s="1"/>
      <c r="B16" s="6" t="s">
        <v>11</v>
      </c>
      <c r="C16" s="23">
        <f t="shared" si="1"/>
        <v>0.1259988190536555</v>
      </c>
      <c r="D16" s="23">
        <f t="shared" si="1"/>
        <v>0.16191502353025045</v>
      </c>
      <c r="E16" s="24">
        <f t="shared" si="1"/>
        <v>0.0020355796713784576</v>
      </c>
      <c r="F16" s="23">
        <f t="shared" si="0"/>
        <v>-0.018920079573211786</v>
      </c>
      <c r="G16" s="24">
        <f t="shared" si="0"/>
        <v>-0.02016706247077161</v>
      </c>
      <c r="H16" s="24">
        <f t="shared" si="0"/>
        <v>-0.007331447372085404</v>
      </c>
      <c r="I16" s="24">
        <f t="shared" si="0"/>
        <v>0.013490635042012243</v>
      </c>
      <c r="J16" s="24">
        <f t="shared" si="2"/>
        <v>-0.005023829773916855</v>
      </c>
      <c r="K16" s="1"/>
      <c r="L16" s="1"/>
    </row>
    <row r="17" spans="1:12" ht="12.75">
      <c r="A17" s="1"/>
      <c r="B17" s="6" t="s">
        <v>12</v>
      </c>
      <c r="C17" s="23">
        <f t="shared" si="1"/>
        <v>-0.17685014855176265</v>
      </c>
      <c r="D17" s="23">
        <f t="shared" si="1"/>
        <v>-0.035906182357073366</v>
      </c>
      <c r="E17" s="24">
        <f t="shared" si="1"/>
        <v>-0.039153827990943114</v>
      </c>
      <c r="F17" s="23">
        <f t="shared" si="0"/>
        <v>0.004273411749499116</v>
      </c>
      <c r="G17" s="24">
        <f t="shared" si="0"/>
        <v>-0.038371929754802865</v>
      </c>
      <c r="H17" s="24">
        <f t="shared" si="0"/>
        <v>-0.09617738523473145</v>
      </c>
      <c r="I17" s="24">
        <f t="shared" si="0"/>
        <v>0.018036716078876452</v>
      </c>
      <c r="J17" s="24">
        <f t="shared" si="2"/>
        <v>0.01044904895741261</v>
      </c>
      <c r="K17" s="1"/>
      <c r="L17" s="1"/>
    </row>
    <row r="18" spans="1:12" ht="12.75">
      <c r="A18" s="1"/>
      <c r="B18" s="6" t="s">
        <v>13</v>
      </c>
      <c r="C18" s="23">
        <f t="shared" si="1"/>
        <v>-0.1693386426028342</v>
      </c>
      <c r="D18" s="23">
        <f t="shared" si="1"/>
        <v>-0.09640788984215615</v>
      </c>
      <c r="E18" s="24">
        <f t="shared" si="1"/>
        <v>-0.004132301560024579</v>
      </c>
      <c r="F18" s="23">
        <f t="shared" si="0"/>
        <v>-0.012656109458500308</v>
      </c>
      <c r="G18" s="24">
        <f t="shared" si="0"/>
        <v>-0.01717294685962194</v>
      </c>
      <c r="H18" s="24">
        <f t="shared" si="0"/>
        <v>-0.044261855951396506</v>
      </c>
      <c r="I18" s="24">
        <f t="shared" si="0"/>
        <v>-0.004673730510654611</v>
      </c>
      <c r="J18" s="24">
        <f t="shared" si="2"/>
        <v>0.00996619157951989</v>
      </c>
      <c r="K18" s="1"/>
      <c r="L18" s="1"/>
    </row>
    <row r="19" spans="1:12" ht="12.75">
      <c r="A19" s="1"/>
      <c r="B19" s="6" t="s">
        <v>14</v>
      </c>
      <c r="C19" s="23">
        <f t="shared" si="1"/>
        <v>-0.041167116581311926</v>
      </c>
      <c r="D19" s="23">
        <f t="shared" si="1"/>
        <v>0.026129649770137535</v>
      </c>
      <c r="E19" s="24">
        <f t="shared" si="1"/>
        <v>0.060712103467760764</v>
      </c>
      <c r="F19" s="23">
        <f t="shared" si="0"/>
        <v>0.0020732075329593265</v>
      </c>
      <c r="G19" s="24">
        <f t="shared" si="0"/>
        <v>0.004492641476376879</v>
      </c>
      <c r="H19" s="24">
        <f t="shared" si="0"/>
        <v>-0.11177009831994761</v>
      </c>
      <c r="I19" s="24">
        <f t="shared" si="0"/>
        <v>-0.01469302027187441</v>
      </c>
      <c r="J19" s="24">
        <f t="shared" si="2"/>
        <v>-0.008111600236724407</v>
      </c>
      <c r="K19" s="1"/>
      <c r="L19" s="1"/>
    </row>
    <row r="20" spans="1:12" ht="12.75">
      <c r="A20" s="1"/>
      <c r="B20" s="6" t="s">
        <v>15</v>
      </c>
      <c r="C20" s="23">
        <f t="shared" si="1"/>
        <v>-0.27282424184262266</v>
      </c>
      <c r="D20" s="23">
        <f t="shared" si="1"/>
        <v>-0.11584057789124377</v>
      </c>
      <c r="E20" s="24">
        <f t="shared" si="1"/>
        <v>-0.12539333454509471</v>
      </c>
      <c r="F20" s="23">
        <f t="shared" si="0"/>
        <v>-0.0007501394619489608</v>
      </c>
      <c r="G20" s="24">
        <f t="shared" si="0"/>
        <v>-0.04252669911753475</v>
      </c>
      <c r="H20" s="24">
        <f t="shared" si="0"/>
        <v>-0.007074568368903356</v>
      </c>
      <c r="I20" s="24">
        <f t="shared" si="0"/>
        <v>-0.010128940782836764</v>
      </c>
      <c r="J20" s="24">
        <f t="shared" si="2"/>
        <v>0.028890018324939648</v>
      </c>
      <c r="K20" s="1"/>
      <c r="L20" s="1"/>
    </row>
    <row r="21" spans="1:12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1:12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  <c r="L23" s="1"/>
    </row>
    <row r="24" spans="1:12" ht="18.75" customHeight="1">
      <c r="A24" s="1"/>
      <c r="B24" s="17" t="s">
        <v>0</v>
      </c>
      <c r="C24" s="33">
        <f>C43/I43*1000000</f>
        <v>30553.768118450178</v>
      </c>
      <c r="D24" s="33">
        <f>C43/D43*1000000</f>
        <v>81650.0171461907</v>
      </c>
      <c r="E24" s="33">
        <f>D43/E43/1000</f>
        <v>0.7811082757141318</v>
      </c>
      <c r="F24" s="33">
        <f>E43/F43</f>
        <v>0.9076005961251863</v>
      </c>
      <c r="G24" s="33">
        <f>F43/G43</f>
        <v>0.5629194630872483</v>
      </c>
      <c r="H24" s="33">
        <f>G43/H43*1000</f>
        <v>1.0910810077304736</v>
      </c>
      <c r="I24" s="33">
        <f>H43/I43</f>
        <v>0.8594076704389019</v>
      </c>
      <c r="J24" s="33" t="str">
        <f>IF(PRODUCT(D24:I24)-C24&lt;0.0001,"prawidłowo","nieprawidłowo")</f>
        <v>prawidłowo</v>
      </c>
      <c r="K24" s="1"/>
      <c r="L24" s="1"/>
    </row>
    <row r="25" spans="1:12" ht="12.75">
      <c r="A25" s="1"/>
      <c r="B25" s="17" t="s">
        <v>1</v>
      </c>
      <c r="C25" s="33">
        <f aca="true" t="shared" si="3" ref="C25:C40">C44/I44*1000000</f>
        <v>52049.41189336315</v>
      </c>
      <c r="D25" s="33">
        <f aca="true" t="shared" si="4" ref="D25:D40">C44/D44*1000000</f>
        <v>119948.03009477782</v>
      </c>
      <c r="E25" s="33">
        <f aca="true" t="shared" si="5" ref="E25:E40">D44/E44/1000</f>
        <v>0.9817682565676974</v>
      </c>
      <c r="F25" s="33">
        <f aca="true" t="shared" si="6" ref="F25:G40">E44/F44</f>
        <v>0.9263828093911659</v>
      </c>
      <c r="G25" s="33">
        <f t="shared" si="6"/>
        <v>0.5802355114292311</v>
      </c>
      <c r="H25" s="33">
        <f aca="true" t="shared" si="7" ref="H25:H40">G44/H44*1000</f>
        <v>0.9716069135518862</v>
      </c>
      <c r="I25" s="33">
        <f aca="true" t="shared" si="8" ref="I25:I40">H44/I44</f>
        <v>0.846307777831782</v>
      </c>
      <c r="J25" s="33" t="str">
        <f aca="true" t="shared" si="9" ref="J25:J40">IF(PRODUCT(D25:I25)-C25&lt;0.0001,"prawidłowo","nieprawidłowo")</f>
        <v>prawidłowo</v>
      </c>
      <c r="K25" s="1"/>
      <c r="L25" s="1"/>
    </row>
    <row r="26" spans="1:12" ht="12.75">
      <c r="A26" s="1"/>
      <c r="B26" s="17" t="s">
        <v>2</v>
      </c>
      <c r="C26" s="33">
        <f t="shared" si="3"/>
        <v>28795.824855643255</v>
      </c>
      <c r="D26" s="33">
        <f t="shared" si="4"/>
        <v>79742.60876551784</v>
      </c>
      <c r="E26" s="33">
        <f t="shared" si="5"/>
        <v>0.957040650794958</v>
      </c>
      <c r="F26" s="33">
        <f t="shared" si="6"/>
        <v>0.9083694083694084</v>
      </c>
      <c r="G26" s="33">
        <f t="shared" si="6"/>
        <v>0.54739336492891</v>
      </c>
      <c r="H26" s="33">
        <f t="shared" si="7"/>
        <v>0.9044885781525285</v>
      </c>
      <c r="I26" s="33">
        <f t="shared" si="8"/>
        <v>0.838964497546827</v>
      </c>
      <c r="J26" s="33" t="str">
        <f t="shared" si="9"/>
        <v>prawidłowo</v>
      </c>
      <c r="K26" s="1"/>
      <c r="L26" s="1"/>
    </row>
    <row r="27" spans="1:12" ht="12.75">
      <c r="A27" s="1"/>
      <c r="B27" s="17" t="s">
        <v>3</v>
      </c>
      <c r="C27" s="33">
        <f t="shared" si="3"/>
        <v>35146.12394780078</v>
      </c>
      <c r="D27" s="33">
        <f t="shared" si="4"/>
        <v>98455.28491453217</v>
      </c>
      <c r="E27" s="33">
        <f t="shared" si="5"/>
        <v>0.9191990057066206</v>
      </c>
      <c r="F27" s="33">
        <f t="shared" si="6"/>
        <v>0.9090909090909091</v>
      </c>
      <c r="G27" s="33">
        <f t="shared" si="6"/>
        <v>0.523117569352708</v>
      </c>
      <c r="H27" s="33">
        <f t="shared" si="7"/>
        <v>0.9491196633019936</v>
      </c>
      <c r="I27" s="33">
        <f t="shared" si="8"/>
        <v>0.8604017100563438</v>
      </c>
      <c r="J27" s="33" t="str">
        <f t="shared" si="9"/>
        <v>prawidłowo</v>
      </c>
      <c r="K27" s="1"/>
      <c r="L27" s="1"/>
    </row>
    <row r="28" spans="1:12" ht="12.75">
      <c r="A28" s="1"/>
      <c r="B28" s="17" t="s">
        <v>4</v>
      </c>
      <c r="C28" s="33">
        <f t="shared" si="3"/>
        <v>22789.2909748459</v>
      </c>
      <c r="D28" s="33">
        <f t="shared" si="4"/>
        <v>65548.7650290896</v>
      </c>
      <c r="E28" s="33">
        <f t="shared" si="5"/>
        <v>0.7681907561936092</v>
      </c>
      <c r="F28" s="33">
        <f t="shared" si="6"/>
        <v>0.9012797074954296</v>
      </c>
      <c r="G28" s="33">
        <f t="shared" si="6"/>
        <v>0.5593047034764826</v>
      </c>
      <c r="H28" s="33">
        <f t="shared" si="7"/>
        <v>1.0612405228942567</v>
      </c>
      <c r="I28" s="33">
        <f t="shared" si="8"/>
        <v>0.8460096823159343</v>
      </c>
      <c r="J28" s="33" t="str">
        <f t="shared" si="9"/>
        <v>prawidłowo</v>
      </c>
      <c r="K28" s="1"/>
      <c r="L28" s="1"/>
    </row>
    <row r="29" spans="1:12" ht="12.75">
      <c r="A29" s="1"/>
      <c r="B29" s="17" t="s">
        <v>5</v>
      </c>
      <c r="C29" s="33">
        <f t="shared" si="3"/>
        <v>22853.941919633377</v>
      </c>
      <c r="D29" s="33">
        <f t="shared" si="4"/>
        <v>67010.19121352301</v>
      </c>
      <c r="E29" s="33">
        <f t="shared" si="5"/>
        <v>0.8701922728994207</v>
      </c>
      <c r="F29" s="33">
        <f t="shared" si="6"/>
        <v>0.8825396825396825</v>
      </c>
      <c r="G29" s="33">
        <f t="shared" si="6"/>
        <v>0.5662073097663272</v>
      </c>
      <c r="H29" s="33">
        <f t="shared" si="7"/>
        <v>0.9363085767885233</v>
      </c>
      <c r="I29" s="33">
        <f t="shared" si="8"/>
        <v>0.837676484575751</v>
      </c>
      <c r="J29" s="33" t="str">
        <f t="shared" si="9"/>
        <v>prawidłowo</v>
      </c>
      <c r="K29" s="1"/>
      <c r="L29" s="1"/>
    </row>
    <row r="30" spans="1:12" ht="12.75">
      <c r="A30" s="1"/>
      <c r="B30" s="17" t="s">
        <v>6</v>
      </c>
      <c r="C30" s="33">
        <f t="shared" si="3"/>
        <v>24049.231873749428</v>
      </c>
      <c r="D30" s="33">
        <f t="shared" si="4"/>
        <v>73329.7920317756</v>
      </c>
      <c r="E30" s="33">
        <f t="shared" si="5"/>
        <v>0.8326639151451487</v>
      </c>
      <c r="F30" s="33">
        <f t="shared" si="6"/>
        <v>0.8994307400379506</v>
      </c>
      <c r="G30" s="33">
        <f t="shared" si="6"/>
        <v>0.5432989690721649</v>
      </c>
      <c r="H30" s="33">
        <f t="shared" si="7"/>
        <v>0.9495170188689588</v>
      </c>
      <c r="I30" s="33">
        <f t="shared" si="8"/>
        <v>0.8488709109159681</v>
      </c>
      <c r="J30" s="33" t="str">
        <f t="shared" si="9"/>
        <v>prawidłowo</v>
      </c>
      <c r="K30" s="1"/>
      <c r="L30" s="1"/>
    </row>
    <row r="31" spans="1:12" ht="12.75">
      <c r="A31" s="1"/>
      <c r="B31" s="17" t="s">
        <v>7</v>
      </c>
      <c r="C31" s="33">
        <f t="shared" si="3"/>
        <v>25468.092372515293</v>
      </c>
      <c r="D31" s="33">
        <f t="shared" si="4"/>
        <v>72220.42217968506</v>
      </c>
      <c r="E31" s="33">
        <f t="shared" si="5"/>
        <v>0.7426634511613631</v>
      </c>
      <c r="F31" s="33">
        <f t="shared" si="6"/>
        <v>0.8813314037626628</v>
      </c>
      <c r="G31" s="33">
        <f t="shared" si="6"/>
        <v>0.5659295659295659</v>
      </c>
      <c r="H31" s="33">
        <f t="shared" si="7"/>
        <v>1.1137066181172064</v>
      </c>
      <c r="I31" s="33">
        <f t="shared" si="8"/>
        <v>0.8548145641559834</v>
      </c>
      <c r="J31" s="33" t="str">
        <f t="shared" si="9"/>
        <v>prawidłowo</v>
      </c>
      <c r="K31" s="1"/>
      <c r="L31" s="1"/>
    </row>
    <row r="32" spans="1:12" ht="12.75">
      <c r="A32" s="1"/>
      <c r="B32" s="17" t="s">
        <v>8</v>
      </c>
      <c r="C32" s="33">
        <f t="shared" si="3"/>
        <v>27826.99628132895</v>
      </c>
      <c r="D32" s="33">
        <f t="shared" si="4"/>
        <v>87417.78046029121</v>
      </c>
      <c r="E32" s="33">
        <f t="shared" si="5"/>
        <v>0.761008808325878</v>
      </c>
      <c r="F32" s="33">
        <f t="shared" si="6"/>
        <v>0.8972746331236897</v>
      </c>
      <c r="G32" s="33">
        <f t="shared" si="6"/>
        <v>0.5514450867052023</v>
      </c>
      <c r="H32" s="33">
        <f t="shared" si="7"/>
        <v>0.9998023512114945</v>
      </c>
      <c r="I32" s="33">
        <f t="shared" si="8"/>
        <v>0.8455417483129156</v>
      </c>
      <c r="J32" s="33" t="str">
        <f t="shared" si="9"/>
        <v>prawidłowo</v>
      </c>
      <c r="K32" s="1"/>
      <c r="L32" s="1"/>
    </row>
    <row r="33" spans="1:12" ht="12.75">
      <c r="A33" s="1"/>
      <c r="B33" s="17" t="s">
        <v>9</v>
      </c>
      <c r="C33" s="33">
        <f t="shared" si="3"/>
        <v>34526.77816316554</v>
      </c>
      <c r="D33" s="33">
        <f t="shared" si="4"/>
        <v>88469.6950602874</v>
      </c>
      <c r="E33" s="33">
        <f t="shared" si="5"/>
        <v>0.9993684126738579</v>
      </c>
      <c r="F33" s="33">
        <f t="shared" si="6"/>
        <v>0.9131614654002713</v>
      </c>
      <c r="G33" s="33">
        <f t="shared" si="6"/>
        <v>0.5780392156862745</v>
      </c>
      <c r="H33" s="33">
        <f t="shared" si="7"/>
        <v>0.8824433229147346</v>
      </c>
      <c r="I33" s="33">
        <f t="shared" si="8"/>
        <v>0.8383863616252435</v>
      </c>
      <c r="J33" s="33" t="str">
        <f t="shared" si="9"/>
        <v>prawidłowo</v>
      </c>
      <c r="K33" s="1"/>
      <c r="L33" s="1"/>
    </row>
    <row r="34" spans="1:12" ht="12.75">
      <c r="A34" s="1"/>
      <c r="B34" s="17" t="s">
        <v>10</v>
      </c>
      <c r="C34" s="33">
        <f t="shared" si="3"/>
        <v>28194.49093570322</v>
      </c>
      <c r="D34" s="33">
        <f t="shared" si="4"/>
        <v>92802.71070689005</v>
      </c>
      <c r="E34" s="33">
        <f t="shared" si="5"/>
        <v>0.9285312046338731</v>
      </c>
      <c r="F34" s="33">
        <f t="shared" si="6"/>
        <v>0.8757763975155279</v>
      </c>
      <c r="G34" s="33">
        <f t="shared" si="6"/>
        <v>0.5227272727272727</v>
      </c>
      <c r="H34" s="33">
        <f t="shared" si="7"/>
        <v>0.8396494463561464</v>
      </c>
      <c r="I34" s="33">
        <f t="shared" si="8"/>
        <v>0.8512177873590058</v>
      </c>
      <c r="J34" s="33" t="str">
        <f t="shared" si="9"/>
        <v>prawidłowo</v>
      </c>
      <c r="K34" s="1"/>
      <c r="L34" s="1"/>
    </row>
    <row r="35" spans="1:12" ht="12.75">
      <c r="A35" s="1"/>
      <c r="B35" s="17" t="s">
        <v>11</v>
      </c>
      <c r="C35" s="33">
        <f t="shared" si="3"/>
        <v>36994.87392544054</v>
      </c>
      <c r="D35" s="33">
        <f t="shared" si="4"/>
        <v>106330.1315754934</v>
      </c>
      <c r="E35" s="33">
        <f t="shared" si="5"/>
        <v>0.8958344262172067</v>
      </c>
      <c r="F35" s="33">
        <f t="shared" si="6"/>
        <v>0.8865414710485133</v>
      </c>
      <c r="G35" s="33">
        <f t="shared" si="6"/>
        <v>0.5419847328244275</v>
      </c>
      <c r="H35" s="33">
        <f t="shared" si="7"/>
        <v>0.9404711289721743</v>
      </c>
      <c r="I35" s="33">
        <f t="shared" si="8"/>
        <v>0.8594604081526318</v>
      </c>
      <c r="J35" s="33" t="str">
        <f t="shared" si="9"/>
        <v>prawidłowo</v>
      </c>
      <c r="K35" s="1"/>
      <c r="L35" s="1"/>
    </row>
    <row r="36" spans="1:12" ht="12.75">
      <c r="A36" s="1"/>
      <c r="B36" s="17" t="s">
        <v>12</v>
      </c>
      <c r="C36" s="33">
        <f t="shared" si="3"/>
        <v>27044.72194887937</v>
      </c>
      <c r="D36" s="33">
        <f t="shared" si="4"/>
        <v>88226.95326688254</v>
      </c>
      <c r="E36" s="33">
        <f t="shared" si="5"/>
        <v>0.8590104948838466</v>
      </c>
      <c r="F36" s="33">
        <f t="shared" si="6"/>
        <v>0.9075</v>
      </c>
      <c r="G36" s="33">
        <f t="shared" si="6"/>
        <v>0.5319148936170213</v>
      </c>
      <c r="H36" s="33">
        <f t="shared" si="7"/>
        <v>0.8562969710772034</v>
      </c>
      <c r="I36" s="33">
        <f t="shared" si="8"/>
        <v>0.8633155761515707</v>
      </c>
      <c r="J36" s="33" t="str">
        <f t="shared" si="9"/>
        <v>prawidłowo</v>
      </c>
      <c r="K36" s="1"/>
      <c r="L36" s="1"/>
    </row>
    <row r="37" spans="1:12" ht="12.75">
      <c r="A37" s="1"/>
      <c r="B37" s="17" t="s">
        <v>13</v>
      </c>
      <c r="C37" s="33">
        <f t="shared" si="3"/>
        <v>27291.513695787555</v>
      </c>
      <c r="D37" s="33">
        <f t="shared" si="4"/>
        <v>82690.27081838042</v>
      </c>
      <c r="E37" s="33">
        <f t="shared" si="5"/>
        <v>0.8903202504174592</v>
      </c>
      <c r="F37" s="33">
        <f t="shared" si="6"/>
        <v>0.8922018348623854</v>
      </c>
      <c r="G37" s="33">
        <f t="shared" si="6"/>
        <v>0.543640897755611</v>
      </c>
      <c r="H37" s="33">
        <f t="shared" si="7"/>
        <v>0.9054826295802659</v>
      </c>
      <c r="I37" s="33">
        <f t="shared" si="8"/>
        <v>0.8440566614460019</v>
      </c>
      <c r="J37" s="33" t="str">
        <f t="shared" si="9"/>
        <v>prawidłowo</v>
      </c>
      <c r="K37" s="1"/>
      <c r="L37" s="1"/>
    </row>
    <row r="38" spans="1:12" ht="12.75">
      <c r="A38" s="1"/>
      <c r="B38" s="17" t="s">
        <v>14</v>
      </c>
      <c r="C38" s="33">
        <f t="shared" si="3"/>
        <v>31502.60998271145</v>
      </c>
      <c r="D38" s="33">
        <f t="shared" si="4"/>
        <v>93904.02780236799</v>
      </c>
      <c r="E38" s="33">
        <f t="shared" si="5"/>
        <v>0.9482920944816321</v>
      </c>
      <c r="F38" s="33">
        <f t="shared" si="6"/>
        <v>0.905511811023622</v>
      </c>
      <c r="G38" s="33">
        <f t="shared" si="6"/>
        <v>0.555625</v>
      </c>
      <c r="H38" s="33">
        <f t="shared" si="7"/>
        <v>0.8415241685741214</v>
      </c>
      <c r="I38" s="33">
        <f t="shared" si="8"/>
        <v>0.8355601025535554</v>
      </c>
      <c r="J38" s="33" t="str">
        <f t="shared" si="9"/>
        <v>prawidłowo</v>
      </c>
      <c r="K38" s="1"/>
      <c r="L38" s="1"/>
    </row>
    <row r="39" spans="1:12" ht="12.75">
      <c r="A39" s="1"/>
      <c r="B39" s="17" t="s">
        <v>15</v>
      </c>
      <c r="C39" s="33">
        <f t="shared" si="3"/>
        <v>23891.477539273426</v>
      </c>
      <c r="D39" s="33">
        <f t="shared" si="4"/>
        <v>80911.9305479818</v>
      </c>
      <c r="E39" s="33">
        <f t="shared" si="5"/>
        <v>0.781911117937042</v>
      </c>
      <c r="F39" s="33">
        <f t="shared" si="6"/>
        <v>0.9029605263157895</v>
      </c>
      <c r="G39" s="33">
        <f t="shared" si="6"/>
        <v>0.5296167247386759</v>
      </c>
      <c r="H39" s="33">
        <f t="shared" si="7"/>
        <v>0.9407145005240305</v>
      </c>
      <c r="I39" s="33">
        <f t="shared" si="8"/>
        <v>0.839430533601324</v>
      </c>
      <c r="J39" s="33" t="str">
        <f t="shared" si="9"/>
        <v>prawidłowo</v>
      </c>
      <c r="K39" s="1"/>
      <c r="L39" s="1"/>
    </row>
    <row r="40" spans="1:12" ht="12.75">
      <c r="A40" s="1"/>
      <c r="B40" s="9" t="s">
        <v>16</v>
      </c>
      <c r="C40" s="34">
        <f t="shared" si="3"/>
        <v>32855.1622785296</v>
      </c>
      <c r="D40" s="34">
        <f t="shared" si="4"/>
        <v>91512.8296150524</v>
      </c>
      <c r="E40" s="34">
        <f t="shared" si="5"/>
        <v>0.8940145882953568</v>
      </c>
      <c r="F40" s="34">
        <f t="shared" si="6"/>
        <v>0.9036383811248029</v>
      </c>
      <c r="G40" s="34">
        <f t="shared" si="6"/>
        <v>0.553139940560796</v>
      </c>
      <c r="H40" s="34">
        <f t="shared" si="7"/>
        <v>0.9474170673407989</v>
      </c>
      <c r="I40" s="34">
        <f t="shared" si="8"/>
        <v>0.8480200787617584</v>
      </c>
      <c r="J40" s="34" t="str">
        <f t="shared" si="9"/>
        <v>prawidłowo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9" s="1" customFormat="1" ht="18.75"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</row>
    <row r="43" spans="1:9" s="1" customFormat="1" ht="12.75">
      <c r="A43" s="31"/>
      <c r="B43" s="17" t="s">
        <v>0</v>
      </c>
      <c r="C43" s="26">
        <v>77681</v>
      </c>
      <c r="D43" s="26">
        <v>951389.8798198125</v>
      </c>
      <c r="E43" s="26">
        <v>1218</v>
      </c>
      <c r="F43" s="26">
        <v>1342</v>
      </c>
      <c r="G43" s="26">
        <v>2384</v>
      </c>
      <c r="H43" s="26">
        <v>2184989</v>
      </c>
      <c r="I43" s="26">
        <v>2542436</v>
      </c>
    </row>
    <row r="44" spans="1:9" s="1" customFormat="1" ht="12.75">
      <c r="A44" s="31"/>
      <c r="B44" s="17" t="s">
        <v>1</v>
      </c>
      <c r="C44" s="26">
        <v>274148</v>
      </c>
      <c r="D44" s="26">
        <v>2285556.5012895996</v>
      </c>
      <c r="E44" s="26">
        <v>2328</v>
      </c>
      <c r="F44" s="26">
        <v>2513</v>
      </c>
      <c r="G44" s="26">
        <v>4331</v>
      </c>
      <c r="H44" s="26">
        <v>4457564</v>
      </c>
      <c r="I44" s="26">
        <v>5267072</v>
      </c>
    </row>
    <row r="45" spans="1:9" s="1" customFormat="1" ht="12.75">
      <c r="A45" s="31"/>
      <c r="B45" s="17" t="s">
        <v>2</v>
      </c>
      <c r="C45" s="26">
        <v>96083</v>
      </c>
      <c r="D45" s="26">
        <v>1204914.1793508523</v>
      </c>
      <c r="E45" s="26">
        <v>1259</v>
      </c>
      <c r="F45" s="26">
        <v>1386</v>
      </c>
      <c r="G45" s="26">
        <v>2532</v>
      </c>
      <c r="H45" s="26">
        <v>2799372</v>
      </c>
      <c r="I45" s="26">
        <v>3336699</v>
      </c>
    </row>
    <row r="46" spans="1:9" s="1" customFormat="1" ht="12.75">
      <c r="A46" s="31"/>
      <c r="B46" s="17" t="s">
        <v>3</v>
      </c>
      <c r="C46" s="26">
        <v>162900</v>
      </c>
      <c r="D46" s="26">
        <v>1654558.210271917</v>
      </c>
      <c r="E46" s="26">
        <v>1800</v>
      </c>
      <c r="F46" s="26">
        <v>1980</v>
      </c>
      <c r="G46" s="26">
        <v>3785</v>
      </c>
      <c r="H46" s="26">
        <v>3987906</v>
      </c>
      <c r="I46" s="26">
        <v>4634935</v>
      </c>
    </row>
    <row r="47" spans="1:9" s="1" customFormat="1" ht="12.75">
      <c r="A47" s="32"/>
      <c r="B47" s="17" t="s">
        <v>4</v>
      </c>
      <c r="C47" s="26">
        <v>49649</v>
      </c>
      <c r="D47" s="26">
        <v>757436.0856068986</v>
      </c>
      <c r="E47" s="26">
        <v>986</v>
      </c>
      <c r="F47" s="26">
        <v>1094</v>
      </c>
      <c r="G47" s="26">
        <v>1956</v>
      </c>
      <c r="H47" s="26">
        <v>1843126</v>
      </c>
      <c r="I47" s="26">
        <v>2178611</v>
      </c>
    </row>
    <row r="48" spans="1:9" s="1" customFormat="1" ht="12.75">
      <c r="A48" s="32"/>
      <c r="B48" s="17" t="s">
        <v>5</v>
      </c>
      <c r="C48" s="26">
        <v>48632</v>
      </c>
      <c r="D48" s="26">
        <v>725740.3555981169</v>
      </c>
      <c r="E48" s="26">
        <v>834</v>
      </c>
      <c r="F48" s="26">
        <v>945</v>
      </c>
      <c r="G48" s="26">
        <v>1669</v>
      </c>
      <c r="H48" s="26">
        <v>1782532</v>
      </c>
      <c r="I48" s="26">
        <v>2127948</v>
      </c>
    </row>
    <row r="49" spans="2:9" s="1" customFormat="1" ht="12.75">
      <c r="B49" s="17" t="s">
        <v>6</v>
      </c>
      <c r="C49" s="26">
        <v>28942</v>
      </c>
      <c r="D49" s="26">
        <v>394682.6957788005</v>
      </c>
      <c r="E49" s="26">
        <v>474</v>
      </c>
      <c r="F49" s="26">
        <v>527</v>
      </c>
      <c r="G49" s="26">
        <v>970</v>
      </c>
      <c r="H49" s="26">
        <v>1021572</v>
      </c>
      <c r="I49" s="26">
        <v>1203448</v>
      </c>
    </row>
    <row r="50" spans="2:9" s="1" customFormat="1" ht="12.75">
      <c r="B50" s="17" t="s">
        <v>7</v>
      </c>
      <c r="C50" s="26">
        <v>32664</v>
      </c>
      <c r="D50" s="26">
        <v>452282.0417572701</v>
      </c>
      <c r="E50" s="26">
        <v>609</v>
      </c>
      <c r="F50" s="26">
        <v>691</v>
      </c>
      <c r="G50" s="26">
        <v>1221</v>
      </c>
      <c r="H50" s="26">
        <v>1096339</v>
      </c>
      <c r="I50" s="26">
        <v>1282546</v>
      </c>
    </row>
    <row r="51" spans="2:9" s="1" customFormat="1" ht="12.75">
      <c r="B51" s="17" t="s">
        <v>8</v>
      </c>
      <c r="C51" s="26">
        <v>28473</v>
      </c>
      <c r="D51" s="26">
        <v>325711.7699634758</v>
      </c>
      <c r="E51" s="26">
        <v>428</v>
      </c>
      <c r="F51" s="26">
        <v>477</v>
      </c>
      <c r="G51" s="26">
        <v>865</v>
      </c>
      <c r="H51" s="26">
        <v>865171</v>
      </c>
      <c r="I51" s="26">
        <v>1023215</v>
      </c>
    </row>
    <row r="52" spans="2:9" s="1" customFormat="1" ht="12.75">
      <c r="B52" s="17" t="s">
        <v>9</v>
      </c>
      <c r="C52" s="26">
        <v>119005</v>
      </c>
      <c r="D52" s="26">
        <v>1345149.8834590127</v>
      </c>
      <c r="E52" s="26">
        <v>1346</v>
      </c>
      <c r="F52" s="26">
        <v>1474</v>
      </c>
      <c r="G52" s="26">
        <v>2550</v>
      </c>
      <c r="H52" s="26">
        <v>2889704</v>
      </c>
      <c r="I52" s="26">
        <v>3446745</v>
      </c>
    </row>
    <row r="53" spans="1:9" s="1" customFormat="1" ht="12.75">
      <c r="A53" s="32"/>
      <c r="B53" s="17" t="s">
        <v>10</v>
      </c>
      <c r="C53" s="26">
        <v>48600</v>
      </c>
      <c r="D53" s="26">
        <v>523691.59941350436</v>
      </c>
      <c r="E53" s="26">
        <v>564</v>
      </c>
      <c r="F53" s="26">
        <v>644</v>
      </c>
      <c r="G53" s="26">
        <v>1232</v>
      </c>
      <c r="H53" s="26">
        <v>1467279</v>
      </c>
      <c r="I53" s="26">
        <v>1723741</v>
      </c>
    </row>
    <row r="54" spans="2:9" s="1" customFormat="1" ht="12.75">
      <c r="B54" s="17" t="s">
        <v>11</v>
      </c>
      <c r="C54" s="26">
        <v>107923</v>
      </c>
      <c r="D54" s="26">
        <v>1014980.4049040951</v>
      </c>
      <c r="E54" s="26">
        <v>1133</v>
      </c>
      <c r="F54" s="26">
        <v>1278</v>
      </c>
      <c r="G54" s="26">
        <v>2358</v>
      </c>
      <c r="H54" s="26">
        <v>2507254</v>
      </c>
      <c r="I54" s="26">
        <v>2917242</v>
      </c>
    </row>
    <row r="55" spans="2:9" s="1" customFormat="1" ht="12.75">
      <c r="B55" s="17" t="s">
        <v>12</v>
      </c>
      <c r="C55" s="26">
        <v>27511</v>
      </c>
      <c r="D55" s="26">
        <v>311820.80964283634</v>
      </c>
      <c r="E55" s="26">
        <v>363</v>
      </c>
      <c r="F55" s="26">
        <v>400</v>
      </c>
      <c r="G55" s="26">
        <v>752</v>
      </c>
      <c r="H55" s="26">
        <v>878200</v>
      </c>
      <c r="I55" s="26">
        <v>1017241</v>
      </c>
    </row>
    <row r="56" spans="2:9" s="1" customFormat="1" ht="12.75">
      <c r="B56" s="17" t="s">
        <v>13</v>
      </c>
      <c r="C56" s="26">
        <v>57277</v>
      </c>
      <c r="D56" s="26">
        <v>692669.1548247832</v>
      </c>
      <c r="E56" s="26">
        <v>778</v>
      </c>
      <c r="F56" s="26">
        <v>872</v>
      </c>
      <c r="G56" s="26">
        <v>1604</v>
      </c>
      <c r="H56" s="26">
        <v>1771431</v>
      </c>
      <c r="I56" s="26">
        <v>2098711</v>
      </c>
    </row>
    <row r="57" spans="2:9" s="1" customFormat="1" ht="12.75">
      <c r="B57" s="17" t="s">
        <v>14</v>
      </c>
      <c r="C57" s="26">
        <v>71684</v>
      </c>
      <c r="D57" s="26">
        <v>763375.1360577139</v>
      </c>
      <c r="E57" s="26">
        <v>805</v>
      </c>
      <c r="F57" s="26">
        <v>889</v>
      </c>
      <c r="G57" s="26">
        <v>1600</v>
      </c>
      <c r="H57" s="26">
        <v>1901312</v>
      </c>
      <c r="I57" s="26">
        <v>2275494</v>
      </c>
    </row>
    <row r="58" spans="2:9" s="1" customFormat="1" ht="12.75">
      <c r="B58" s="17" t="s">
        <v>15</v>
      </c>
      <c r="C58" s="26">
        <v>34733</v>
      </c>
      <c r="D58" s="26">
        <v>429269.20374743605</v>
      </c>
      <c r="E58" s="26">
        <v>549</v>
      </c>
      <c r="F58" s="26">
        <v>608</v>
      </c>
      <c r="G58" s="26">
        <v>1148</v>
      </c>
      <c r="H58" s="26">
        <v>1220349</v>
      </c>
      <c r="I58" s="26">
        <v>1453782</v>
      </c>
    </row>
    <row r="59" spans="2:9" s="1" customFormat="1" ht="12.75">
      <c r="B59" s="9" t="s">
        <v>16</v>
      </c>
      <c r="C59" s="26">
        <v>1265905</v>
      </c>
      <c r="D59" s="26">
        <v>13833087.724694056</v>
      </c>
      <c r="E59" s="26">
        <v>15473</v>
      </c>
      <c r="F59" s="26">
        <v>17123</v>
      </c>
      <c r="G59" s="26">
        <v>30956</v>
      </c>
      <c r="H59" s="26">
        <v>32674100</v>
      </c>
      <c r="I59" s="26">
        <v>38529866</v>
      </c>
    </row>
    <row r="60" s="1" customFormat="1" ht="12.75"/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59"/>
  <sheetViews>
    <sheetView showGridLines="0" workbookViewId="0" topLeftCell="A21">
      <selection activeCell="B22" sqref="B22:J5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1" width="11.421875" style="1" customWidth="1"/>
    <col min="12" max="14" width="0" style="10" hidden="1" customWidth="1"/>
    <col min="15" max="16384" width="11.421875" style="10" hidden="1" customWidth="1"/>
  </cols>
  <sheetData>
    <row r="1" spans="1:12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21">
      <c r="A2" s="51">
        <v>2009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7"/>
    </row>
    <row r="3" spans="2:12" ht="75"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L3" s="1"/>
    </row>
    <row r="4" spans="2:12" ht="27" customHeight="1"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L4" s="1"/>
    </row>
    <row r="5" spans="2:12" ht="12.75">
      <c r="B5" s="6" t="s">
        <v>0</v>
      </c>
      <c r="C5" s="23">
        <f>(C24-C$40)/C$40</f>
        <v>-0.08089345497876795</v>
      </c>
      <c r="D5" s="23">
        <f>(D24-D$40)/D$40</f>
        <v>-0.1146888537282791</v>
      </c>
      <c r="E5" s="24">
        <f>(E24-E$40)/E$40</f>
        <v>-0.14092926339106635</v>
      </c>
      <c r="F5" s="23">
        <f aca="true" t="shared" si="0" ref="F5:I20">(F24-F$40)/F$40</f>
        <v>0.006980363153580212</v>
      </c>
      <c r="G5" s="24">
        <f>(G24-G$40)/G$40</f>
        <v>-0.00020811527616516423</v>
      </c>
      <c r="H5" s="24">
        <f>(H24-H$40)/H$40</f>
        <v>0.18461490001848327</v>
      </c>
      <c r="I5" s="24">
        <f>(I24-I$40)/I$40</f>
        <v>0.013288704477366828</v>
      </c>
      <c r="J5" s="24">
        <f>C5-SUM(D5:I5)</f>
        <v>-0.02995119023268765</v>
      </c>
      <c r="L5" s="1"/>
    </row>
    <row r="6" spans="2:12" ht="12.75">
      <c r="B6" s="6" t="s">
        <v>1</v>
      </c>
      <c r="C6" s="23">
        <f aca="true" t="shared" si="1" ref="C6:E20">(C25-C$40)/C$40</f>
        <v>0.5533135661188224</v>
      </c>
      <c r="D6" s="23">
        <f t="shared" si="1"/>
        <v>0.2814615603666124</v>
      </c>
      <c r="E6" s="24">
        <f t="shared" si="1"/>
        <v>0.061526485449846124</v>
      </c>
      <c r="F6" s="23">
        <f t="shared" si="0"/>
        <v>0.023353121113417506</v>
      </c>
      <c r="G6" s="24">
        <f t="shared" si="0"/>
        <v>0.07142054627033564</v>
      </c>
      <c r="H6" s="24">
        <f t="shared" si="0"/>
        <v>0.0411847359425586</v>
      </c>
      <c r="I6" s="24">
        <f t="shared" si="0"/>
        <v>0.00025201747358932563</v>
      </c>
      <c r="J6" s="24">
        <f aca="true" t="shared" si="2" ref="J6:J20">C6-SUM(D6:I6)</f>
        <v>0.07411509950246276</v>
      </c>
      <c r="L6" s="1"/>
    </row>
    <row r="7" spans="2:12" ht="12.75">
      <c r="B7" s="6" t="s">
        <v>2</v>
      </c>
      <c r="C7" s="23">
        <f t="shared" si="1"/>
        <v>-0.11318085405805604</v>
      </c>
      <c r="D7" s="23">
        <f t="shared" si="1"/>
        <v>-0.1112823883496983</v>
      </c>
      <c r="E7" s="24">
        <f t="shared" si="1"/>
        <v>0.055736484640954397</v>
      </c>
      <c r="F7" s="23">
        <f t="shared" si="0"/>
        <v>0.002365544268550479</v>
      </c>
      <c r="G7" s="24">
        <f t="shared" si="0"/>
        <v>-0.011323853634439409</v>
      </c>
      <c r="H7" s="24">
        <f t="shared" si="0"/>
        <v>-0.036479767224810354</v>
      </c>
      <c r="I7" s="24">
        <f t="shared" si="0"/>
        <v>-0.010137847612651832</v>
      </c>
      <c r="J7" s="24">
        <f t="shared" si="2"/>
        <v>-0.0020590261459610126</v>
      </c>
      <c r="L7" s="1"/>
    </row>
    <row r="8" spans="2:12" ht="12.75">
      <c r="B8" s="6" t="s">
        <v>3</v>
      </c>
      <c r="C8" s="23">
        <f t="shared" si="1"/>
        <v>0.06436062430687349</v>
      </c>
      <c r="D8" s="23">
        <f t="shared" si="1"/>
        <v>0.08784249225367256</v>
      </c>
      <c r="E8" s="24">
        <f t="shared" si="1"/>
        <v>0.01702984102388281</v>
      </c>
      <c r="F8" s="23">
        <f t="shared" si="0"/>
        <v>0.015150644655851423</v>
      </c>
      <c r="G8" s="24">
        <f t="shared" si="0"/>
        <v>-0.04375011993416224</v>
      </c>
      <c r="H8" s="24">
        <f t="shared" si="0"/>
        <v>-0.023476989069232092</v>
      </c>
      <c r="I8" s="24">
        <f t="shared" si="0"/>
        <v>0.014856680565524936</v>
      </c>
      <c r="J8" s="24">
        <f t="shared" si="2"/>
        <v>-0.003291925188663905</v>
      </c>
      <c r="L8" s="1"/>
    </row>
    <row r="9" spans="2:12" ht="12.75">
      <c r="B9" s="6" t="s">
        <v>4</v>
      </c>
      <c r="C9" s="23">
        <f t="shared" si="1"/>
        <v>-0.3081149249827883</v>
      </c>
      <c r="D9" s="23">
        <f t="shared" si="1"/>
        <v>-0.2921642182150842</v>
      </c>
      <c r="E9" s="24">
        <f t="shared" si="1"/>
        <v>-0.10643467081170781</v>
      </c>
      <c r="F9" s="23">
        <f t="shared" si="0"/>
        <v>-0.01720430331964261</v>
      </c>
      <c r="G9" s="24">
        <f t="shared" si="0"/>
        <v>0.014959822283162652</v>
      </c>
      <c r="H9" s="24">
        <f t="shared" si="0"/>
        <v>0.10083281275858783</v>
      </c>
      <c r="I9" s="24">
        <f t="shared" si="0"/>
        <v>-0.0038111495845671198</v>
      </c>
      <c r="J9" s="24">
        <f t="shared" si="2"/>
        <v>-0.004293218093536999</v>
      </c>
      <c r="L9" s="1"/>
    </row>
    <row r="10" spans="2:12" ht="12.75">
      <c r="B10" s="6" t="s">
        <v>5</v>
      </c>
      <c r="C10" s="23">
        <f t="shared" si="1"/>
        <v>-0.2929617013395242</v>
      </c>
      <c r="D10" s="23">
        <f t="shared" si="1"/>
        <v>-0.25407554884070327</v>
      </c>
      <c r="E10" s="24">
        <f t="shared" si="1"/>
        <v>-0.06630535974179151</v>
      </c>
      <c r="F10" s="23">
        <f t="shared" si="0"/>
        <v>-0.021343578577983226</v>
      </c>
      <c r="G10" s="24">
        <f t="shared" si="0"/>
        <v>0.031035653697607794</v>
      </c>
      <c r="H10" s="24">
        <f t="shared" si="0"/>
        <v>0.017728939244064032</v>
      </c>
      <c r="I10" s="24">
        <f t="shared" si="0"/>
        <v>-0.011430579327684997</v>
      </c>
      <c r="J10" s="24">
        <f t="shared" si="2"/>
        <v>0.011428772206966975</v>
      </c>
      <c r="L10" s="1"/>
    </row>
    <row r="11" spans="2:12" ht="12.75">
      <c r="B11" s="6" t="s">
        <v>6</v>
      </c>
      <c r="C11" s="23">
        <f t="shared" si="1"/>
        <v>-0.26246469971319547</v>
      </c>
      <c r="D11" s="23">
        <f t="shared" si="1"/>
        <v>-0.215184001052765</v>
      </c>
      <c r="E11" s="24">
        <f t="shared" si="1"/>
        <v>-0.06290176837486341</v>
      </c>
      <c r="F11" s="23">
        <f t="shared" si="0"/>
        <v>0.011496076113970858</v>
      </c>
      <c r="G11" s="24">
        <f t="shared" si="0"/>
        <v>0.0002968707465495286</v>
      </c>
      <c r="H11" s="24">
        <f t="shared" si="0"/>
        <v>-0.009955033184017309</v>
      </c>
      <c r="I11" s="24">
        <f t="shared" si="0"/>
        <v>0.001110030182030057</v>
      </c>
      <c r="J11" s="24">
        <f t="shared" si="2"/>
        <v>0.012673125855899803</v>
      </c>
      <c r="L11" s="1"/>
    </row>
    <row r="12" spans="2:12" ht="12.75">
      <c r="B12" s="6" t="s">
        <v>7</v>
      </c>
      <c r="C12" s="23">
        <f t="shared" si="1"/>
        <v>-0.206480677508491</v>
      </c>
      <c r="D12" s="23">
        <f t="shared" si="1"/>
        <v>-0.21293693573894248</v>
      </c>
      <c r="E12" s="24">
        <f t="shared" si="1"/>
        <v>-0.08688131960758398</v>
      </c>
      <c r="F12" s="23">
        <f t="shared" si="0"/>
        <v>-0.029233928282672385</v>
      </c>
      <c r="G12" s="24">
        <f t="shared" si="0"/>
        <v>0.01950374078281729</v>
      </c>
      <c r="H12" s="24">
        <f t="shared" si="0"/>
        <v>0.10836437539212669</v>
      </c>
      <c r="I12" s="24">
        <f t="shared" si="0"/>
        <v>0.006548660981909356</v>
      </c>
      <c r="J12" s="24">
        <f t="shared" si="2"/>
        <v>-0.011845271036145466</v>
      </c>
      <c r="L12" s="1"/>
    </row>
    <row r="13" spans="2:12" ht="12.75">
      <c r="B13" s="6" t="s">
        <v>8</v>
      </c>
      <c r="C13" s="23">
        <f t="shared" si="1"/>
        <v>-0.14378532860712823</v>
      </c>
      <c r="D13" s="23">
        <f t="shared" si="1"/>
        <v>-0.02081769743082718</v>
      </c>
      <c r="E13" s="24">
        <f t="shared" si="1"/>
        <v>-0.09786956087558006</v>
      </c>
      <c r="F13" s="23">
        <f t="shared" si="0"/>
        <v>-0.015069291261387997</v>
      </c>
      <c r="G13" s="24">
        <f t="shared" si="0"/>
        <v>-0.02459013005051553</v>
      </c>
      <c r="H13" s="24">
        <f t="shared" si="0"/>
        <v>0.013143946690554105</v>
      </c>
      <c r="I13" s="24">
        <f t="shared" si="0"/>
        <v>-0.00416864873248561</v>
      </c>
      <c r="J13" s="24">
        <f t="shared" si="2"/>
        <v>0.005586053053114021</v>
      </c>
      <c r="L13" s="1"/>
    </row>
    <row r="14" spans="2:12" ht="12.75">
      <c r="B14" s="6" t="s">
        <v>9</v>
      </c>
      <c r="C14" s="23">
        <f t="shared" si="1"/>
        <v>0.07686973089168082</v>
      </c>
      <c r="D14" s="23">
        <f t="shared" si="1"/>
        <v>-0.003835286730326402</v>
      </c>
      <c r="E14" s="24">
        <f t="shared" si="1"/>
        <v>0.1800373952086311</v>
      </c>
      <c r="F14" s="23">
        <f t="shared" si="0"/>
        <v>0.008208748776271192</v>
      </c>
      <c r="G14" s="24">
        <f t="shared" si="0"/>
        <v>0.021085062792985627</v>
      </c>
      <c r="H14" s="24">
        <f t="shared" si="0"/>
        <v>-0.09997207645151822</v>
      </c>
      <c r="I14" s="24">
        <f t="shared" si="0"/>
        <v>-0.011292389279702143</v>
      </c>
      <c r="J14" s="24">
        <f t="shared" si="2"/>
        <v>-0.017361723424660344</v>
      </c>
      <c r="L14" s="1"/>
    </row>
    <row r="15" spans="2:12" ht="12.75">
      <c r="B15" s="6" t="s">
        <v>10</v>
      </c>
      <c r="C15" s="23">
        <f t="shared" si="1"/>
        <v>-0.12464111257224636</v>
      </c>
      <c r="D15" s="23">
        <f t="shared" si="1"/>
        <v>0.01097150560223692</v>
      </c>
      <c r="E15" s="24">
        <f t="shared" si="1"/>
        <v>0.01919397206314107</v>
      </c>
      <c r="F15" s="23">
        <f t="shared" si="0"/>
        <v>-0.022198413198602288</v>
      </c>
      <c r="G15" s="24">
        <f t="shared" si="0"/>
        <v>-0.05115058660313063</v>
      </c>
      <c r="H15" s="24">
        <f t="shared" si="0"/>
        <v>-0.08599383811236677</v>
      </c>
      <c r="I15" s="24">
        <f t="shared" si="0"/>
        <v>0.0018281467595897803</v>
      </c>
      <c r="J15" s="24">
        <f t="shared" si="2"/>
        <v>0.0027081009168855585</v>
      </c>
      <c r="L15" s="1"/>
    </row>
    <row r="16" spans="2:12" ht="12.75">
      <c r="B16" s="6" t="s">
        <v>11</v>
      </c>
      <c r="C16" s="23">
        <f t="shared" si="1"/>
        <v>0.09327194213201186</v>
      </c>
      <c r="D16" s="23">
        <f t="shared" si="1"/>
        <v>0.12808358457271413</v>
      </c>
      <c r="E16" s="24">
        <f t="shared" si="1"/>
        <v>0.013088776522117724</v>
      </c>
      <c r="F16" s="23">
        <f t="shared" si="0"/>
        <v>-0.020594144803522004</v>
      </c>
      <c r="G16" s="24">
        <f t="shared" si="0"/>
        <v>-0.01780610890243588</v>
      </c>
      <c r="H16" s="24">
        <f t="shared" si="0"/>
        <v>-0.018561469736927568</v>
      </c>
      <c r="I16" s="24">
        <f t="shared" si="0"/>
        <v>0.0132494815403783</v>
      </c>
      <c r="J16" s="24">
        <f t="shared" si="2"/>
        <v>-0.004188177060312853</v>
      </c>
      <c r="L16" s="1"/>
    </row>
    <row r="17" spans="2:12" ht="12.75">
      <c r="B17" s="6" t="s">
        <v>12</v>
      </c>
      <c r="C17" s="23">
        <f t="shared" si="1"/>
        <v>-0.17573816040546197</v>
      </c>
      <c r="D17" s="23">
        <f t="shared" si="1"/>
        <v>-0.03432494596662637</v>
      </c>
      <c r="E17" s="24">
        <f t="shared" si="1"/>
        <v>-0.049666522581231456</v>
      </c>
      <c r="F17" s="23">
        <f t="shared" si="0"/>
        <v>-0.020418119308339325</v>
      </c>
      <c r="G17" s="24">
        <f t="shared" si="0"/>
        <v>-0.0222240166060542</v>
      </c>
      <c r="H17" s="24">
        <f t="shared" si="0"/>
        <v>-0.07954675169506513</v>
      </c>
      <c r="I17" s="24">
        <f t="shared" si="0"/>
        <v>0.018770378906441013</v>
      </c>
      <c r="J17" s="24">
        <f t="shared" si="2"/>
        <v>0.011671816845413518</v>
      </c>
      <c r="L17" s="1"/>
    </row>
    <row r="18" spans="2:12" ht="12.75">
      <c r="B18" s="6" t="s">
        <v>13</v>
      </c>
      <c r="C18" s="23">
        <f t="shared" si="1"/>
        <v>-0.1604590437017271</v>
      </c>
      <c r="D18" s="23">
        <f t="shared" si="1"/>
        <v>-0.10001483030098682</v>
      </c>
      <c r="E18" s="24">
        <f t="shared" si="1"/>
        <v>-0.03326062423757058</v>
      </c>
      <c r="F18" s="23">
        <f t="shared" si="0"/>
        <v>-0.022852461082750294</v>
      </c>
      <c r="G18" s="24">
        <f t="shared" si="0"/>
        <v>-0.002246618021656937</v>
      </c>
      <c r="H18" s="24">
        <f t="shared" si="0"/>
        <v>-0.004288731199380918</v>
      </c>
      <c r="I18" s="24">
        <f t="shared" si="0"/>
        <v>-0.006013803486808486</v>
      </c>
      <c r="J18" s="24">
        <f t="shared" si="2"/>
        <v>0.008218024627426934</v>
      </c>
      <c r="L18" s="1"/>
    </row>
    <row r="19" spans="2:12" ht="12.75">
      <c r="B19" s="6" t="s">
        <v>14</v>
      </c>
      <c r="C19" s="23">
        <f t="shared" si="1"/>
        <v>-0.0180321475328392</v>
      </c>
      <c r="D19" s="23">
        <f t="shared" si="1"/>
        <v>0.057479344490183895</v>
      </c>
      <c r="E19" s="24">
        <f t="shared" si="1"/>
        <v>0.08974649759868501</v>
      </c>
      <c r="F19" s="23">
        <f t="shared" si="0"/>
        <v>0.021736204767450126</v>
      </c>
      <c r="G19" s="24">
        <f t="shared" si="0"/>
        <v>-0.047181972491027735</v>
      </c>
      <c r="H19" s="24">
        <f t="shared" si="0"/>
        <v>-0.11082619330807704</v>
      </c>
      <c r="I19" s="24">
        <f t="shared" si="0"/>
        <v>-0.015616135931452472</v>
      </c>
      <c r="J19" s="24">
        <f t="shared" si="2"/>
        <v>-0.013369892658601003</v>
      </c>
      <c r="L19" s="1"/>
    </row>
    <row r="20" spans="2:12" ht="12.75">
      <c r="B20" s="6" t="s">
        <v>15</v>
      </c>
      <c r="C20" s="23">
        <f t="shared" si="1"/>
        <v>-0.2627814501642948</v>
      </c>
      <c r="D20" s="23">
        <f t="shared" si="1"/>
        <v>-0.09674516282112909</v>
      </c>
      <c r="E20" s="24">
        <f t="shared" si="1"/>
        <v>-0.1399167288820298</v>
      </c>
      <c r="F20" s="23">
        <f t="shared" si="0"/>
        <v>-0.0030874530715434096</v>
      </c>
      <c r="G20" s="24">
        <f t="shared" si="0"/>
        <v>-0.044564393598969146</v>
      </c>
      <c r="H20" s="24">
        <f t="shared" si="0"/>
        <v>0.009443071682988113</v>
      </c>
      <c r="I20" s="24">
        <f t="shared" si="0"/>
        <v>-0.013027295659044943</v>
      </c>
      <c r="J20" s="24">
        <f t="shared" si="2"/>
        <v>0.02511651218543337</v>
      </c>
      <c r="L20" s="1"/>
    </row>
    <row r="21" spans="2:12" ht="12.75">
      <c r="B21" s="2"/>
      <c r="C21" s="2"/>
      <c r="D21" s="2"/>
      <c r="E21" s="2"/>
      <c r="F21" s="2"/>
      <c r="G21" s="2"/>
      <c r="H21" s="2"/>
      <c r="I21" s="3"/>
      <c r="L21" s="1"/>
    </row>
    <row r="22" spans="1:12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  <c r="L22" s="1"/>
    </row>
    <row r="23" spans="2:12" ht="24" customHeight="1"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L23" s="1"/>
    </row>
    <row r="24" spans="2:12" ht="18.75" customHeight="1">
      <c r="B24" s="17" t="s">
        <v>0</v>
      </c>
      <c r="C24" s="33">
        <f>C43/I43*1000000</f>
        <v>29131.744348170927</v>
      </c>
      <c r="D24" s="33">
        <f>C43/D43*1000000</f>
        <v>76169.44064151522</v>
      </c>
      <c r="E24" s="33">
        <f>D43/E43/1000</f>
        <v>0.7612751777512992</v>
      </c>
      <c r="F24" s="33">
        <f>E43/F43</f>
        <v>0.9246922519913107</v>
      </c>
      <c r="G24" s="33">
        <f>F43/G43</f>
        <v>0.5491053677932406</v>
      </c>
      <c r="H24" s="33">
        <f>G43/H43*1000</f>
        <v>1.1508317104242016</v>
      </c>
      <c r="I24" s="33">
        <f>H43/I43</f>
        <v>0.8597641386212779</v>
      </c>
      <c r="J24" s="33" t="str">
        <f>IF(PRODUCT(D24:I24)-C24&lt;0.0001,"prawidłowo","nieprawidłowo")</f>
        <v>prawidłowo</v>
      </c>
      <c r="L24" s="1"/>
    </row>
    <row r="25" spans="2:12" ht="12.75">
      <c r="B25" s="17" t="s">
        <v>1</v>
      </c>
      <c r="C25" s="33">
        <f aca="true" t="shared" si="3" ref="C25:C40">C44/I44*1000000</f>
        <v>49233.39295736808</v>
      </c>
      <c r="D25" s="33">
        <f aca="true" t="shared" si="4" ref="D25:D40">C44/D44*1000000</f>
        <v>110253.0005047176</v>
      </c>
      <c r="E25" s="33">
        <f aca="true" t="shared" si="5" ref="E25:E40">D44/E44/1000</f>
        <v>0.9406836124909388</v>
      </c>
      <c r="F25" s="33">
        <f aca="true" t="shared" si="6" ref="F25:G40">E44/F44</f>
        <v>0.9397270659590599</v>
      </c>
      <c r="G25" s="33">
        <f t="shared" si="6"/>
        <v>0.5884452375641311</v>
      </c>
      <c r="H25" s="33">
        <f aca="true" t="shared" si="7" ref="H25:H40">G44/H44*1000</f>
        <v>1.0114919291608182</v>
      </c>
      <c r="I25" s="33">
        <f aca="true" t="shared" si="8" ref="I25:I40">H44/I44</f>
        <v>0.8487026554302074</v>
      </c>
      <c r="J25" s="33" t="str">
        <f aca="true" t="shared" si="9" ref="J25:J40">IF(PRODUCT(D25:I25)-C25&lt;0.0001,"prawidłowo","nieprawidłowo")</f>
        <v>prawidłowo</v>
      </c>
      <c r="L25" s="1"/>
    </row>
    <row r="26" spans="2:12" ht="12.75">
      <c r="B26" s="17" t="s">
        <v>2</v>
      </c>
      <c r="C26" s="33">
        <f t="shared" si="3"/>
        <v>28108.371964696646</v>
      </c>
      <c r="D26" s="33">
        <f t="shared" si="4"/>
        <v>76462.52241682538</v>
      </c>
      <c r="E26" s="33">
        <f t="shared" si="5"/>
        <v>0.9355527382717</v>
      </c>
      <c r="F26" s="33">
        <f t="shared" si="6"/>
        <v>0.9204545454545454</v>
      </c>
      <c r="G26" s="33">
        <f t="shared" si="6"/>
        <v>0.543000385653683</v>
      </c>
      <c r="H26" s="33">
        <f t="shared" si="7"/>
        <v>0.9360422847084696</v>
      </c>
      <c r="I26" s="33">
        <f t="shared" si="8"/>
        <v>0.8398869710484588</v>
      </c>
      <c r="J26" s="33" t="str">
        <f t="shared" si="9"/>
        <v>prawidłowo</v>
      </c>
      <c r="L26" s="1"/>
    </row>
    <row r="27" spans="2:12" ht="12.75">
      <c r="B27" s="17" t="s">
        <v>3</v>
      </c>
      <c r="C27" s="33">
        <f t="shared" si="3"/>
        <v>33735.6770763189</v>
      </c>
      <c r="D27" s="33">
        <f t="shared" si="4"/>
        <v>93594.61302388537</v>
      </c>
      <c r="E27" s="33">
        <f t="shared" si="5"/>
        <v>0.9012524114836441</v>
      </c>
      <c r="F27" s="33">
        <f t="shared" si="6"/>
        <v>0.9321948769462581</v>
      </c>
      <c r="G27" s="33">
        <f t="shared" si="6"/>
        <v>0.525191242416249</v>
      </c>
      <c r="H27" s="33">
        <f t="shared" si="7"/>
        <v>0.9486742458840526</v>
      </c>
      <c r="I27" s="33">
        <f t="shared" si="8"/>
        <v>0.8610945488043356</v>
      </c>
      <c r="J27" s="33" t="str">
        <f t="shared" si="9"/>
        <v>prawidłowo</v>
      </c>
      <c r="L27" s="1"/>
    </row>
    <row r="28" spans="2:12" ht="12.75">
      <c r="B28" s="17" t="s">
        <v>4</v>
      </c>
      <c r="C28" s="33">
        <f t="shared" si="3"/>
        <v>21929.796096981183</v>
      </c>
      <c r="D28" s="33">
        <f t="shared" si="4"/>
        <v>60900.007631959554</v>
      </c>
      <c r="E28" s="33">
        <f t="shared" si="5"/>
        <v>0.7918429482249707</v>
      </c>
      <c r="F28" s="33">
        <f t="shared" si="6"/>
        <v>0.9024839006439742</v>
      </c>
      <c r="G28" s="33">
        <f t="shared" si="6"/>
        <v>0.5574358974358974</v>
      </c>
      <c r="H28" s="33">
        <f t="shared" si="7"/>
        <v>1.0694389449079897</v>
      </c>
      <c r="I28" s="33">
        <f t="shared" si="8"/>
        <v>0.8452551036017953</v>
      </c>
      <c r="J28" s="33" t="str">
        <f t="shared" si="9"/>
        <v>prawidłowo</v>
      </c>
      <c r="L28" s="1"/>
    </row>
    <row r="29" spans="2:12" ht="12.75">
      <c r="B29" s="17" t="s">
        <v>5</v>
      </c>
      <c r="C29" s="33">
        <f t="shared" si="3"/>
        <v>22410.088441342665</v>
      </c>
      <c r="D29" s="33">
        <f t="shared" si="4"/>
        <v>64177.03927585548</v>
      </c>
      <c r="E29" s="33">
        <f t="shared" si="5"/>
        <v>0.8274039877481857</v>
      </c>
      <c r="F29" s="33">
        <f t="shared" si="6"/>
        <v>0.8986828774062816</v>
      </c>
      <c r="G29" s="33">
        <f t="shared" si="6"/>
        <v>0.5662650602409639</v>
      </c>
      <c r="H29" s="33">
        <f t="shared" si="7"/>
        <v>0.988705051641829</v>
      </c>
      <c r="I29" s="33">
        <f t="shared" si="8"/>
        <v>0.8387901026391567</v>
      </c>
      <c r="J29" s="33" t="str">
        <f t="shared" si="9"/>
        <v>prawidłowo</v>
      </c>
      <c r="L29" s="1"/>
    </row>
    <row r="30" spans="2:12" ht="12.75">
      <c r="B30" s="17" t="s">
        <v>6</v>
      </c>
      <c r="C30" s="33">
        <f t="shared" si="3"/>
        <v>23376.71288719887</v>
      </c>
      <c r="D30" s="33">
        <f t="shared" si="4"/>
        <v>67523.14810230056</v>
      </c>
      <c r="E30" s="33">
        <f t="shared" si="5"/>
        <v>0.8304201184489926</v>
      </c>
      <c r="F30" s="33">
        <f t="shared" si="6"/>
        <v>0.9288389513108615</v>
      </c>
      <c r="G30" s="33">
        <f t="shared" si="6"/>
        <v>0.5493827160493827</v>
      </c>
      <c r="H30" s="33">
        <f t="shared" si="7"/>
        <v>0.9618105787289455</v>
      </c>
      <c r="I30" s="33">
        <f t="shared" si="8"/>
        <v>0.8494306696219566</v>
      </c>
      <c r="J30" s="33" t="str">
        <f t="shared" si="9"/>
        <v>prawidłowo</v>
      </c>
      <c r="L30" s="1"/>
    </row>
    <row r="31" spans="2:12" ht="12.75">
      <c r="B31" s="17" t="s">
        <v>7</v>
      </c>
      <c r="C31" s="33">
        <f t="shared" si="3"/>
        <v>25151.166818883255</v>
      </c>
      <c r="D31" s="33">
        <f t="shared" si="4"/>
        <v>67716.47867173889</v>
      </c>
      <c r="E31" s="33">
        <f t="shared" si="5"/>
        <v>0.8091703699135634</v>
      </c>
      <c r="F31" s="33">
        <f t="shared" si="6"/>
        <v>0.8914373088685015</v>
      </c>
      <c r="G31" s="33">
        <f t="shared" si="6"/>
        <v>0.559931506849315</v>
      </c>
      <c r="H31" s="33">
        <f t="shared" si="7"/>
        <v>1.0767557202647637</v>
      </c>
      <c r="I31" s="33">
        <f t="shared" si="8"/>
        <v>0.8540452870594905</v>
      </c>
      <c r="J31" s="33" t="str">
        <f t="shared" si="9"/>
        <v>prawidłowo</v>
      </c>
      <c r="L31" s="1"/>
    </row>
    <row r="32" spans="2:12" ht="12.75">
      <c r="B32" s="17" t="s">
        <v>8</v>
      </c>
      <c r="C32" s="33">
        <f t="shared" si="3"/>
        <v>27138.341087097924</v>
      </c>
      <c r="D32" s="33">
        <f t="shared" si="4"/>
        <v>84245.82542178166</v>
      </c>
      <c r="E32" s="33">
        <f t="shared" si="5"/>
        <v>0.7994330165525493</v>
      </c>
      <c r="F32" s="33">
        <f t="shared" si="6"/>
        <v>0.9044444444444445</v>
      </c>
      <c r="G32" s="33">
        <f t="shared" si="6"/>
        <v>0.5357142857142857</v>
      </c>
      <c r="H32" s="33">
        <f t="shared" si="7"/>
        <v>0.9842508152291722</v>
      </c>
      <c r="I32" s="33">
        <f t="shared" si="8"/>
        <v>0.844951769571119</v>
      </c>
      <c r="J32" s="33" t="str">
        <f t="shared" si="9"/>
        <v>prawidłowo</v>
      </c>
      <c r="L32" s="1"/>
    </row>
    <row r="33" spans="2:12" ht="12.75">
      <c r="B33" s="17" t="s">
        <v>9</v>
      </c>
      <c r="C33" s="33">
        <f t="shared" si="3"/>
        <v>34132.16222488697</v>
      </c>
      <c r="D33" s="33">
        <f t="shared" si="4"/>
        <v>85706.93966308435</v>
      </c>
      <c r="E33" s="33">
        <f t="shared" si="5"/>
        <v>1.0457033856567857</v>
      </c>
      <c r="F33" s="33">
        <f t="shared" si="6"/>
        <v>0.9258202567760342</v>
      </c>
      <c r="G33" s="33">
        <f t="shared" si="6"/>
        <v>0.5608</v>
      </c>
      <c r="H33" s="33">
        <f t="shared" si="7"/>
        <v>0.8743606674799387</v>
      </c>
      <c r="I33" s="33">
        <f t="shared" si="8"/>
        <v>0.8389073553501017</v>
      </c>
      <c r="J33" s="33" t="str">
        <f t="shared" si="9"/>
        <v>prawidłowo</v>
      </c>
      <c r="L33" s="1"/>
    </row>
    <row r="34" spans="2:12" ht="12.75">
      <c r="B34" s="17" t="s">
        <v>10</v>
      </c>
      <c r="C34" s="33">
        <f t="shared" si="3"/>
        <v>27745.130811635736</v>
      </c>
      <c r="D34" s="33">
        <f t="shared" si="4"/>
        <v>86980.8704098235</v>
      </c>
      <c r="E34" s="33">
        <f t="shared" si="5"/>
        <v>0.9031701805000719</v>
      </c>
      <c r="F34" s="33">
        <f t="shared" si="6"/>
        <v>0.8978978978978979</v>
      </c>
      <c r="G34" s="33">
        <f t="shared" si="6"/>
        <v>0.5211267605633803</v>
      </c>
      <c r="H34" s="33">
        <f t="shared" si="7"/>
        <v>0.8879402703840654</v>
      </c>
      <c r="I34" s="33">
        <f t="shared" si="8"/>
        <v>0.8500399835104931</v>
      </c>
      <c r="J34" s="33" t="str">
        <f t="shared" si="9"/>
        <v>prawidłowo</v>
      </c>
      <c r="L34" s="1"/>
    </row>
    <row r="35" spans="2:12" ht="12.75">
      <c r="B35" s="17" t="s">
        <v>11</v>
      </c>
      <c r="C35" s="33">
        <f t="shared" si="3"/>
        <v>34652.04213128779</v>
      </c>
      <c r="D35" s="33">
        <f t="shared" si="4"/>
        <v>97056.832499663</v>
      </c>
      <c r="E35" s="33">
        <f t="shared" si="5"/>
        <v>0.8977599929303669</v>
      </c>
      <c r="F35" s="33">
        <f t="shared" si="6"/>
        <v>0.89937106918239</v>
      </c>
      <c r="G35" s="33">
        <f t="shared" si="6"/>
        <v>0.539440203562341</v>
      </c>
      <c r="H35" s="33">
        <f t="shared" si="7"/>
        <v>0.9534495830174374</v>
      </c>
      <c r="I35" s="33">
        <f t="shared" si="8"/>
        <v>0.8597308583976998</v>
      </c>
      <c r="J35" s="33" t="str">
        <f t="shared" si="9"/>
        <v>prawidłowo</v>
      </c>
      <c r="L35" s="1"/>
    </row>
    <row r="36" spans="2:12" ht="12.75">
      <c r="B36" s="17" t="s">
        <v>12</v>
      </c>
      <c r="C36" s="33">
        <f t="shared" si="3"/>
        <v>26125.573054717453</v>
      </c>
      <c r="D36" s="33">
        <f t="shared" si="4"/>
        <v>83083.70341539953</v>
      </c>
      <c r="E36" s="33">
        <f t="shared" si="5"/>
        <v>0.8421486800967815</v>
      </c>
      <c r="F36" s="33">
        <f t="shared" si="6"/>
        <v>0.8995327102803738</v>
      </c>
      <c r="G36" s="33">
        <f t="shared" si="6"/>
        <v>0.5370138017565872</v>
      </c>
      <c r="H36" s="33">
        <f t="shared" si="7"/>
        <v>0.8942034969303128</v>
      </c>
      <c r="I36" s="33">
        <f t="shared" si="8"/>
        <v>0.864415278097017</v>
      </c>
      <c r="J36" s="33" t="str">
        <f t="shared" si="9"/>
        <v>prawidłowo</v>
      </c>
      <c r="L36" s="1"/>
    </row>
    <row r="37" spans="2:12" ht="12.75">
      <c r="B37" s="17" t="s">
        <v>13</v>
      </c>
      <c r="C37" s="33">
        <f t="shared" si="3"/>
        <v>26609.855670362183</v>
      </c>
      <c r="D37" s="33">
        <f t="shared" si="4"/>
        <v>77431.94836111677</v>
      </c>
      <c r="E37" s="33">
        <f t="shared" si="5"/>
        <v>0.8566869510976544</v>
      </c>
      <c r="F37" s="33">
        <f t="shared" si="6"/>
        <v>0.8972972972972973</v>
      </c>
      <c r="G37" s="33">
        <f t="shared" si="6"/>
        <v>0.5479857819905213</v>
      </c>
      <c r="H37" s="33">
        <f t="shared" si="7"/>
        <v>0.9673152874783099</v>
      </c>
      <c r="I37" s="33">
        <f t="shared" si="8"/>
        <v>0.8433861763882841</v>
      </c>
      <c r="J37" s="33" t="str">
        <f t="shared" si="9"/>
        <v>prawidłowo</v>
      </c>
      <c r="L37" s="1"/>
    </row>
    <row r="38" spans="2:12" ht="12.75">
      <c r="B38" s="17" t="s">
        <v>14</v>
      </c>
      <c r="C38" s="33">
        <f t="shared" si="3"/>
        <v>31124.178792062594</v>
      </c>
      <c r="D38" s="33">
        <f t="shared" si="4"/>
        <v>90982.26143314783</v>
      </c>
      <c r="E38" s="33">
        <f t="shared" si="5"/>
        <v>0.9656910930734496</v>
      </c>
      <c r="F38" s="33">
        <f t="shared" si="6"/>
        <v>0.9382422802850356</v>
      </c>
      <c r="G38" s="33">
        <f t="shared" si="6"/>
        <v>0.5233064014916097</v>
      </c>
      <c r="H38" s="33">
        <f t="shared" si="7"/>
        <v>0.8638160914603539</v>
      </c>
      <c r="I38" s="33">
        <f t="shared" si="8"/>
        <v>0.8352387046494348</v>
      </c>
      <c r="J38" s="33" t="str">
        <f t="shared" si="9"/>
        <v>prawidłowo</v>
      </c>
      <c r="L38" s="1"/>
    </row>
    <row r="39" spans="2:12" ht="12.75">
      <c r="B39" s="17" t="s">
        <v>15</v>
      </c>
      <c r="C39" s="33">
        <f t="shared" si="3"/>
        <v>23366.673253367975</v>
      </c>
      <c r="D39" s="33">
        <f t="shared" si="4"/>
        <v>77713.26046711851</v>
      </c>
      <c r="E39" s="33">
        <f t="shared" si="5"/>
        <v>0.7621724465738746</v>
      </c>
      <c r="F39" s="33">
        <f t="shared" si="6"/>
        <v>0.9154471544715447</v>
      </c>
      <c r="G39" s="33">
        <f t="shared" si="6"/>
        <v>0.5247440273037542</v>
      </c>
      <c r="H39" s="33">
        <f t="shared" si="7"/>
        <v>0.9806554828431311</v>
      </c>
      <c r="I39" s="33">
        <f t="shared" si="8"/>
        <v>0.8374353066810173</v>
      </c>
      <c r="J39" s="33" t="str">
        <f t="shared" si="9"/>
        <v>prawidłowo</v>
      </c>
      <c r="L39" s="1"/>
    </row>
    <row r="40" spans="2:12" ht="12.75">
      <c r="B40" s="9" t="s">
        <v>16</v>
      </c>
      <c r="C40" s="34">
        <f t="shared" si="3"/>
        <v>31695.720703955994</v>
      </c>
      <c r="D40" s="34">
        <f t="shared" si="4"/>
        <v>86036.9159049729</v>
      </c>
      <c r="E40" s="34">
        <f t="shared" si="5"/>
        <v>0.8861612266718928</v>
      </c>
      <c r="F40" s="34">
        <f t="shared" si="6"/>
        <v>0.9182823080039354</v>
      </c>
      <c r="G40" s="34">
        <f t="shared" si="6"/>
        <v>0.5492196687962875</v>
      </c>
      <c r="H40" s="34">
        <f t="shared" si="7"/>
        <v>0.9714817114036346</v>
      </c>
      <c r="I40" s="34">
        <f t="shared" si="8"/>
        <v>0.8484888214210641</v>
      </c>
      <c r="J40" s="34" t="str">
        <f t="shared" si="9"/>
        <v>prawidłowo</v>
      </c>
      <c r="L40" s="1"/>
    </row>
    <row r="41" ht="12.75">
      <c r="L41" s="1"/>
    </row>
    <row r="42" spans="2:9" ht="18.75"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</row>
    <row r="43" spans="1:9" ht="12.75">
      <c r="A43" s="31"/>
      <c r="B43" s="17" t="s">
        <v>0</v>
      </c>
      <c r="C43" s="26">
        <v>74048</v>
      </c>
      <c r="D43" s="26">
        <v>972148.401988409</v>
      </c>
      <c r="E43" s="26">
        <v>1277</v>
      </c>
      <c r="F43" s="26">
        <v>1381</v>
      </c>
      <c r="G43" s="26">
        <v>2515</v>
      </c>
      <c r="H43" s="26">
        <v>2185376</v>
      </c>
      <c r="I43" s="26">
        <v>2541832</v>
      </c>
    </row>
    <row r="44" spans="1:9" ht="12.75">
      <c r="A44" s="31"/>
      <c r="B44" s="17" t="s">
        <v>1</v>
      </c>
      <c r="C44" s="26">
        <v>257105</v>
      </c>
      <c r="D44" s="26">
        <v>2331954.6753650373</v>
      </c>
      <c r="E44" s="26">
        <v>2479</v>
      </c>
      <c r="F44" s="26">
        <v>2638</v>
      </c>
      <c r="G44" s="26">
        <v>4483</v>
      </c>
      <c r="H44" s="26">
        <v>4432067</v>
      </c>
      <c r="I44" s="26">
        <v>5222167</v>
      </c>
    </row>
    <row r="45" spans="1:9" ht="12.75">
      <c r="A45" s="31"/>
      <c r="B45" s="17" t="s">
        <v>2</v>
      </c>
      <c r="C45" s="26">
        <v>92709</v>
      </c>
      <c r="D45" s="26">
        <v>1212476.3488001232</v>
      </c>
      <c r="E45" s="26">
        <v>1296</v>
      </c>
      <c r="F45" s="26">
        <v>1408</v>
      </c>
      <c r="G45" s="26">
        <v>2593</v>
      </c>
      <c r="H45" s="26">
        <v>2770174</v>
      </c>
      <c r="I45" s="26">
        <v>3298270</v>
      </c>
    </row>
    <row r="46" spans="1:9" ht="12.75">
      <c r="A46" s="31"/>
      <c r="B46" s="17" t="s">
        <v>3</v>
      </c>
      <c r="C46" s="26">
        <v>156558</v>
      </c>
      <c r="D46" s="26">
        <v>1672724.4757136435</v>
      </c>
      <c r="E46" s="26">
        <v>1856</v>
      </c>
      <c r="F46" s="26">
        <v>1991</v>
      </c>
      <c r="G46" s="26">
        <v>3791</v>
      </c>
      <c r="H46" s="26">
        <v>3996103</v>
      </c>
      <c r="I46" s="26">
        <v>4640725</v>
      </c>
    </row>
    <row r="47" spans="1:9" ht="12.75">
      <c r="A47" s="32"/>
      <c r="B47" s="17" t="s">
        <v>4</v>
      </c>
      <c r="C47" s="26">
        <v>47307</v>
      </c>
      <c r="D47" s="26">
        <v>776797.9322086963</v>
      </c>
      <c r="E47" s="26">
        <v>981</v>
      </c>
      <c r="F47" s="26">
        <v>1087</v>
      </c>
      <c r="G47" s="26">
        <v>1950</v>
      </c>
      <c r="H47" s="26">
        <v>1823386</v>
      </c>
      <c r="I47" s="26">
        <v>2157202</v>
      </c>
    </row>
    <row r="48" spans="1:9" ht="12.75">
      <c r="A48" s="32"/>
      <c r="B48" s="17" t="s">
        <v>5</v>
      </c>
      <c r="C48" s="26">
        <v>47100</v>
      </c>
      <c r="D48" s="26">
        <v>733907.3371326408</v>
      </c>
      <c r="E48" s="26">
        <v>887</v>
      </c>
      <c r="F48" s="26">
        <v>987</v>
      </c>
      <c r="G48" s="26">
        <v>1743</v>
      </c>
      <c r="H48" s="26">
        <v>1762912</v>
      </c>
      <c r="I48" s="26">
        <v>2101732</v>
      </c>
    </row>
    <row r="49" spans="2:9" ht="12.75">
      <c r="B49" s="17" t="s">
        <v>6</v>
      </c>
      <c r="C49" s="26">
        <v>27812</v>
      </c>
      <c r="D49" s="26">
        <v>411888.37875070027</v>
      </c>
      <c r="E49" s="26">
        <v>496</v>
      </c>
      <c r="F49" s="26">
        <v>534</v>
      </c>
      <c r="G49" s="26">
        <v>972</v>
      </c>
      <c r="H49" s="26">
        <v>1010594</v>
      </c>
      <c r="I49" s="26">
        <v>1189731</v>
      </c>
    </row>
    <row r="50" spans="2:9" ht="12.75">
      <c r="B50" s="17" t="s">
        <v>7</v>
      </c>
      <c r="C50" s="26">
        <v>31945</v>
      </c>
      <c r="D50" s="26">
        <v>471746.3256596075</v>
      </c>
      <c r="E50" s="26">
        <v>583</v>
      </c>
      <c r="F50" s="26">
        <v>654</v>
      </c>
      <c r="G50" s="26">
        <v>1168</v>
      </c>
      <c r="H50" s="26">
        <v>1084740</v>
      </c>
      <c r="I50" s="26">
        <v>1270120</v>
      </c>
    </row>
    <row r="51" spans="2:9" ht="12.75">
      <c r="B51" s="17" t="s">
        <v>8</v>
      </c>
      <c r="C51" s="26">
        <v>27411</v>
      </c>
      <c r="D51" s="26">
        <v>325369.23773688753</v>
      </c>
      <c r="E51" s="26">
        <v>407</v>
      </c>
      <c r="F51" s="26">
        <v>450</v>
      </c>
      <c r="G51" s="26">
        <v>840</v>
      </c>
      <c r="H51" s="26">
        <v>853441</v>
      </c>
      <c r="I51" s="26">
        <v>1010047</v>
      </c>
    </row>
    <row r="52" spans="2:9" ht="12.75">
      <c r="B52" s="17" t="s">
        <v>9</v>
      </c>
      <c r="C52" s="26">
        <v>116332</v>
      </c>
      <c r="D52" s="26">
        <v>1357322.994582508</v>
      </c>
      <c r="E52" s="26">
        <v>1298</v>
      </c>
      <c r="F52" s="26">
        <v>1402</v>
      </c>
      <c r="G52" s="26">
        <v>2500</v>
      </c>
      <c r="H52" s="26">
        <v>2859232</v>
      </c>
      <c r="I52" s="26">
        <v>3408281</v>
      </c>
    </row>
    <row r="53" spans="1:9" ht="12.75">
      <c r="A53" s="32"/>
      <c r="B53" s="17" t="s">
        <v>10</v>
      </c>
      <c r="C53" s="26">
        <v>46978</v>
      </c>
      <c r="D53" s="26">
        <v>540095.767939043</v>
      </c>
      <c r="E53" s="26">
        <v>598</v>
      </c>
      <c r="F53" s="26">
        <v>666</v>
      </c>
      <c r="G53" s="26">
        <v>1278</v>
      </c>
      <c r="H53" s="26">
        <v>1439286</v>
      </c>
      <c r="I53" s="26">
        <v>1693198</v>
      </c>
    </row>
    <row r="54" spans="2:9" ht="12.75">
      <c r="B54" s="17" t="s">
        <v>11</v>
      </c>
      <c r="C54" s="26">
        <v>99681</v>
      </c>
      <c r="D54" s="26">
        <v>1027037.4319123398</v>
      </c>
      <c r="E54" s="26">
        <v>1144</v>
      </c>
      <c r="F54" s="26">
        <v>1272</v>
      </c>
      <c r="G54" s="26">
        <v>2358</v>
      </c>
      <c r="H54" s="26">
        <v>2473125</v>
      </c>
      <c r="I54" s="26">
        <v>2876627</v>
      </c>
    </row>
    <row r="55" spans="2:9" ht="12.75">
      <c r="B55" s="17" t="s">
        <v>12</v>
      </c>
      <c r="C55" s="26">
        <v>26938</v>
      </c>
      <c r="D55" s="26">
        <v>324227.2418372609</v>
      </c>
      <c r="E55" s="26">
        <v>385</v>
      </c>
      <c r="F55" s="26">
        <v>428</v>
      </c>
      <c r="G55" s="26">
        <v>797</v>
      </c>
      <c r="H55" s="26">
        <v>891296</v>
      </c>
      <c r="I55" s="26">
        <v>1031097</v>
      </c>
    </row>
    <row r="56" spans="2:9" ht="12.75">
      <c r="B56" s="17" t="s">
        <v>13</v>
      </c>
      <c r="C56" s="26">
        <v>55058</v>
      </c>
      <c r="D56" s="26">
        <v>711050.1694110532</v>
      </c>
      <c r="E56" s="26">
        <v>830</v>
      </c>
      <c r="F56" s="26">
        <v>925</v>
      </c>
      <c r="G56" s="26">
        <v>1688</v>
      </c>
      <c r="H56" s="26">
        <v>1745036</v>
      </c>
      <c r="I56" s="26">
        <v>2069083</v>
      </c>
    </row>
    <row r="57" spans="2:9" ht="12.75">
      <c r="B57" s="17" t="s">
        <v>14</v>
      </c>
      <c r="C57" s="26">
        <v>69410</v>
      </c>
      <c r="D57" s="26">
        <v>762895.9635280252</v>
      </c>
      <c r="E57" s="26">
        <v>790</v>
      </c>
      <c r="F57" s="26">
        <v>842</v>
      </c>
      <c r="G57" s="26">
        <v>1609</v>
      </c>
      <c r="H57" s="26">
        <v>1862665</v>
      </c>
      <c r="I57" s="26">
        <v>2230099</v>
      </c>
    </row>
    <row r="58" spans="2:9" ht="12.75">
      <c r="B58" s="17" t="s">
        <v>15</v>
      </c>
      <c r="C58" s="26">
        <v>33347</v>
      </c>
      <c r="D58" s="26">
        <v>429103.0874210914</v>
      </c>
      <c r="E58" s="26">
        <v>563</v>
      </c>
      <c r="F58" s="26">
        <v>615</v>
      </c>
      <c r="G58" s="26">
        <v>1172</v>
      </c>
      <c r="H58" s="26">
        <v>1195119</v>
      </c>
      <c r="I58" s="26">
        <v>1427118</v>
      </c>
    </row>
    <row r="59" spans="2:9" ht="12.75">
      <c r="B59" s="9" t="s">
        <v>16</v>
      </c>
      <c r="C59" s="26">
        <v>1209741</v>
      </c>
      <c r="D59" s="26">
        <v>14060720.183602924</v>
      </c>
      <c r="E59" s="26">
        <v>15867</v>
      </c>
      <c r="F59" s="26">
        <v>17279</v>
      </c>
      <c r="G59" s="26">
        <v>31461</v>
      </c>
      <c r="H59" s="26">
        <v>32384552</v>
      </c>
      <c r="I59" s="26">
        <v>38167329</v>
      </c>
    </row>
    <row r="60" ht="12.75"/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K59"/>
  <sheetViews>
    <sheetView showGridLines="0" zoomScale="85" zoomScaleNormal="85" workbookViewId="0" topLeftCell="A7">
      <selection activeCell="B22" sqref="B22:J59"/>
    </sheetView>
  </sheetViews>
  <sheetFormatPr defaultColWidth="0" defaultRowHeight="12.75" zeroHeight="1"/>
  <cols>
    <col min="1" max="1" width="14.8515625" style="1" customWidth="1"/>
    <col min="2" max="2" width="20.8515625" style="1" bestFit="1" customWidth="1"/>
    <col min="3" max="3" width="13.00390625" style="1" customWidth="1"/>
    <col min="4" max="4" width="13.8515625" style="1" customWidth="1"/>
    <col min="5" max="5" width="14.7109375" style="1" customWidth="1"/>
    <col min="6" max="6" width="13.7109375" style="1" customWidth="1"/>
    <col min="7" max="8" width="13.28125" style="1" customWidth="1"/>
    <col min="9" max="11" width="11.421875" style="1" customWidth="1"/>
    <col min="12" max="14" width="0" style="1" hidden="1" customWidth="1"/>
    <col min="15" max="16384" width="11.421875" style="1" hidden="1" customWidth="1"/>
  </cols>
  <sheetData>
    <row r="1" spans="1:11" s="10" customFormat="1" ht="23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0" customFormat="1" ht="21">
      <c r="A2" s="51">
        <v>2008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75">
      <c r="A3" s="1"/>
      <c r="B3" s="49" t="s">
        <v>18</v>
      </c>
      <c r="C3" s="15" t="s">
        <v>20</v>
      </c>
      <c r="D3" s="16" t="s">
        <v>29</v>
      </c>
      <c r="E3" s="16" t="s">
        <v>28</v>
      </c>
      <c r="F3" s="16" t="s">
        <v>30</v>
      </c>
      <c r="G3" s="16" t="s">
        <v>21</v>
      </c>
      <c r="H3" s="16" t="s">
        <v>32</v>
      </c>
      <c r="I3" s="16" t="s">
        <v>31</v>
      </c>
      <c r="J3" s="16" t="s">
        <v>44</v>
      </c>
      <c r="K3" s="1"/>
    </row>
    <row r="4" spans="1:11" s="10" customFormat="1" ht="27" customHeight="1">
      <c r="A4" s="1"/>
      <c r="B4" s="49"/>
      <c r="C4" s="5" t="s">
        <v>38</v>
      </c>
      <c r="D4" s="6" t="s">
        <v>37</v>
      </c>
      <c r="E4" s="6" t="s">
        <v>36</v>
      </c>
      <c r="F4" s="7" t="s">
        <v>35</v>
      </c>
      <c r="G4" s="7" t="s">
        <v>34</v>
      </c>
      <c r="H4" s="8" t="s">
        <v>43</v>
      </c>
      <c r="I4" s="6" t="s">
        <v>39</v>
      </c>
      <c r="J4" s="6"/>
      <c r="K4" s="1"/>
    </row>
    <row r="5" spans="1:11" s="10" customFormat="1" ht="12.75">
      <c r="A5" s="1"/>
      <c r="B5" s="6" t="s">
        <v>0</v>
      </c>
      <c r="C5" s="23">
        <f>(C24-C$40)/C$40</f>
        <v>-0.06769722942629194</v>
      </c>
      <c r="D5" s="23">
        <f>(D24-D$40)/D$40</f>
        <v>-0.11617942410246362</v>
      </c>
      <c r="E5" s="24">
        <f>(E24-E$40)/E$40</f>
        <v>-0.16428207759058847</v>
      </c>
      <c r="F5" s="23">
        <f aca="true" t="shared" si="0" ref="F5:I20">(F24-F$40)/F$40</f>
        <v>0.005601510056733532</v>
      </c>
      <c r="G5" s="24">
        <f>(G24-G$40)/G$40</f>
        <v>0.020098619599050196</v>
      </c>
      <c r="H5" s="24">
        <f>(H24-H$40)/H$40</f>
        <v>0.21372304387148505</v>
      </c>
      <c r="I5" s="24">
        <f>(I24-I$40)/I$40</f>
        <v>0.013784102494603653</v>
      </c>
      <c r="J5" s="24">
        <f>C5-SUM(D5:I5)</f>
        <v>-0.04044300375511231</v>
      </c>
      <c r="K5" s="1"/>
    </row>
    <row r="6" spans="1:11" s="10" customFormat="1" ht="12.75">
      <c r="A6" s="1"/>
      <c r="B6" s="6" t="s">
        <v>1</v>
      </c>
      <c r="C6" s="23">
        <f aca="true" t="shared" si="1" ref="C6:E20">(C25-C$40)/C$40</f>
        <v>0.5234605839216154</v>
      </c>
      <c r="D6" s="23">
        <f t="shared" si="1"/>
        <v>0.28457102460081396</v>
      </c>
      <c r="E6" s="24">
        <f t="shared" si="1"/>
        <v>0.03163487631978138</v>
      </c>
      <c r="F6" s="23">
        <f t="shared" si="0"/>
        <v>0.012397027559866087</v>
      </c>
      <c r="G6" s="24">
        <f t="shared" si="0"/>
        <v>0.08518875451415138</v>
      </c>
      <c r="H6" s="24">
        <f t="shared" si="0"/>
        <v>0.044677216001677005</v>
      </c>
      <c r="I6" s="24">
        <f t="shared" si="0"/>
        <v>0.0016334413079814871</v>
      </c>
      <c r="J6" s="24">
        <f aca="true" t="shared" si="2" ref="J6:J20">C6-SUM(D6:I6)</f>
        <v>0.0633582436173441</v>
      </c>
      <c r="K6" s="1"/>
    </row>
    <row r="7" spans="1:11" s="10" customFormat="1" ht="12.75">
      <c r="A7" s="1"/>
      <c r="B7" s="6" t="s">
        <v>2</v>
      </c>
      <c r="C7" s="23">
        <f t="shared" si="1"/>
        <v>-0.10424121966237708</v>
      </c>
      <c r="D7" s="23">
        <f t="shared" si="1"/>
        <v>-0.09242579189504177</v>
      </c>
      <c r="E7" s="24">
        <f t="shared" si="1"/>
        <v>0.01759421611333705</v>
      </c>
      <c r="F7" s="23">
        <f t="shared" si="0"/>
        <v>0.009996580337262865</v>
      </c>
      <c r="G7" s="24">
        <f t="shared" si="0"/>
        <v>-0.011114916945500064</v>
      </c>
      <c r="H7" s="24">
        <f t="shared" si="0"/>
        <v>-0.018432614263958938</v>
      </c>
      <c r="I7" s="24">
        <f t="shared" si="0"/>
        <v>-0.010653436142425747</v>
      </c>
      <c r="J7" s="24">
        <f t="shared" si="2"/>
        <v>0.0007947431339495187</v>
      </c>
      <c r="K7" s="1"/>
    </row>
    <row r="8" spans="1:11" s="10" customFormat="1" ht="12.75">
      <c r="A8" s="1"/>
      <c r="B8" s="6" t="s">
        <v>3</v>
      </c>
      <c r="C8" s="23">
        <f t="shared" si="1"/>
        <v>0.0737673725829587</v>
      </c>
      <c r="D8" s="23">
        <f t="shared" si="1"/>
        <v>0.09448652419870003</v>
      </c>
      <c r="E8" s="24">
        <f t="shared" si="1"/>
        <v>0.03645427653588339</v>
      </c>
      <c r="F8" s="23">
        <f t="shared" si="0"/>
        <v>0.005850652100889322</v>
      </c>
      <c r="G8" s="24">
        <f t="shared" si="0"/>
        <v>-0.046543640039574896</v>
      </c>
      <c r="H8" s="24">
        <f t="shared" si="0"/>
        <v>-0.02809449886667302</v>
      </c>
      <c r="I8" s="24">
        <f t="shared" si="0"/>
        <v>0.015526532671695346</v>
      </c>
      <c r="J8" s="24">
        <f t="shared" si="2"/>
        <v>-0.003912474017961451</v>
      </c>
      <c r="K8" s="1"/>
    </row>
    <row r="9" spans="1:11" s="10" customFormat="1" ht="12.75">
      <c r="A9" s="1"/>
      <c r="B9" s="6" t="s">
        <v>4</v>
      </c>
      <c r="C9" s="23">
        <f t="shared" si="1"/>
        <v>-0.2880169721081719</v>
      </c>
      <c r="D9" s="23">
        <f t="shared" si="1"/>
        <v>-0.2702639935016764</v>
      </c>
      <c r="E9" s="24">
        <f t="shared" si="1"/>
        <v>-0.11366124756920427</v>
      </c>
      <c r="F9" s="23">
        <f t="shared" si="0"/>
        <v>-0.017182456806531264</v>
      </c>
      <c r="G9" s="24">
        <f t="shared" si="0"/>
        <v>0.018860877684407026</v>
      </c>
      <c r="H9" s="24">
        <f t="shared" si="0"/>
        <v>0.1047989762189215</v>
      </c>
      <c r="I9" s="24">
        <f t="shared" si="0"/>
        <v>-0.00497709536281538</v>
      </c>
      <c r="J9" s="24">
        <f t="shared" si="2"/>
        <v>-0.0055920327712731255</v>
      </c>
      <c r="K9" s="1"/>
    </row>
    <row r="10" spans="1:11" s="10" customFormat="1" ht="12.75">
      <c r="A10" s="1"/>
      <c r="B10" s="6" t="s">
        <v>5</v>
      </c>
      <c r="C10" s="23">
        <f t="shared" si="1"/>
        <v>-0.28362310372256316</v>
      </c>
      <c r="D10" s="23">
        <f t="shared" si="1"/>
        <v>-0.253558161850578</v>
      </c>
      <c r="E10" s="24">
        <f t="shared" si="1"/>
        <v>-0.04369363878678724</v>
      </c>
      <c r="F10" s="23">
        <f t="shared" si="0"/>
        <v>-0.011780390850956498</v>
      </c>
      <c r="G10" s="24">
        <f t="shared" si="0"/>
        <v>0.008599683776988692</v>
      </c>
      <c r="H10" s="24">
        <f t="shared" si="0"/>
        <v>0.020870807288887464</v>
      </c>
      <c r="I10" s="24">
        <f t="shared" si="0"/>
        <v>-0.013708085565003334</v>
      </c>
      <c r="J10" s="24">
        <f t="shared" si="2"/>
        <v>0.009646682264885742</v>
      </c>
      <c r="K10" s="1"/>
    </row>
    <row r="11" spans="1:11" s="10" customFormat="1" ht="12.75">
      <c r="A11" s="1"/>
      <c r="B11" s="6" t="s">
        <v>6</v>
      </c>
      <c r="C11" s="23">
        <f t="shared" si="1"/>
        <v>-0.2703928525372604</v>
      </c>
      <c r="D11" s="23">
        <f t="shared" si="1"/>
        <v>-0.22712563217563014</v>
      </c>
      <c r="E11" s="24">
        <f t="shared" si="1"/>
        <v>-0.06231332431488833</v>
      </c>
      <c r="F11" s="23">
        <f t="shared" si="0"/>
        <v>0.0075848020775341985</v>
      </c>
      <c r="G11" s="24">
        <f t="shared" si="0"/>
        <v>0.0075489363555206945</v>
      </c>
      <c r="H11" s="24">
        <f t="shared" si="0"/>
        <v>-0.007617552410708102</v>
      </c>
      <c r="I11" s="24">
        <f t="shared" si="0"/>
        <v>-0.00070066265848537</v>
      </c>
      <c r="J11" s="24">
        <f t="shared" si="2"/>
        <v>0.012230580589396689</v>
      </c>
      <c r="K11" s="1"/>
    </row>
    <row r="12" spans="1:11" s="10" customFormat="1" ht="12.75">
      <c r="A12" s="1"/>
      <c r="B12" s="6" t="s">
        <v>7</v>
      </c>
      <c r="C12" s="23">
        <f t="shared" si="1"/>
        <v>-0.17494061126665067</v>
      </c>
      <c r="D12" s="23">
        <f t="shared" si="1"/>
        <v>-0.19091212890969864</v>
      </c>
      <c r="E12" s="24">
        <f t="shared" si="1"/>
        <v>-0.09007081972576143</v>
      </c>
      <c r="F12" s="23">
        <f t="shared" si="0"/>
        <v>-0.016661731835296657</v>
      </c>
      <c r="G12" s="24">
        <f t="shared" si="0"/>
        <v>0.043076470854248566</v>
      </c>
      <c r="H12" s="24">
        <f t="shared" si="0"/>
        <v>0.08672572715054104</v>
      </c>
      <c r="I12" s="24">
        <f t="shared" si="0"/>
        <v>0.005409278962770847</v>
      </c>
      <c r="J12" s="24">
        <f t="shared" si="2"/>
        <v>-0.012507407763454409</v>
      </c>
      <c r="K12" s="1"/>
    </row>
    <row r="13" spans="1:11" s="10" customFormat="1" ht="12.75">
      <c r="A13" s="1"/>
      <c r="B13" s="6" t="s">
        <v>8</v>
      </c>
      <c r="C13" s="23">
        <f t="shared" si="1"/>
        <v>-0.13126430306485654</v>
      </c>
      <c r="D13" s="23">
        <f t="shared" si="1"/>
        <v>-0.016039734291748674</v>
      </c>
      <c r="E13" s="24">
        <f t="shared" si="1"/>
        <v>-0.11275730602480553</v>
      </c>
      <c r="F13" s="23">
        <f t="shared" si="0"/>
        <v>0.0063592903023489454</v>
      </c>
      <c r="G13" s="24">
        <f t="shared" si="0"/>
        <v>-0.0333033502775684</v>
      </c>
      <c r="H13" s="24">
        <f t="shared" si="0"/>
        <v>0.027138578983812518</v>
      </c>
      <c r="I13" s="24">
        <f t="shared" si="0"/>
        <v>-0.004146717344878588</v>
      </c>
      <c r="J13" s="24">
        <f t="shared" si="2"/>
        <v>0.0014849355879831827</v>
      </c>
      <c r="K13" s="1"/>
    </row>
    <row r="14" spans="1:11" s="10" customFormat="1" ht="12.75">
      <c r="A14" s="1"/>
      <c r="B14" s="6" t="s">
        <v>9</v>
      </c>
      <c r="C14" s="23">
        <f t="shared" si="1"/>
        <v>0.05639521073309925</v>
      </c>
      <c r="D14" s="23">
        <f t="shared" si="1"/>
        <v>-0.028153181269882935</v>
      </c>
      <c r="E14" s="24">
        <f t="shared" si="1"/>
        <v>0.17890600819503769</v>
      </c>
      <c r="F14" s="23">
        <f t="shared" si="0"/>
        <v>0.010350947062440408</v>
      </c>
      <c r="G14" s="24">
        <f t="shared" si="0"/>
        <v>0.01459986334025059</v>
      </c>
      <c r="H14" s="24">
        <f t="shared" si="0"/>
        <v>-0.09074520477417672</v>
      </c>
      <c r="I14" s="24">
        <f t="shared" si="0"/>
        <v>-0.010771152236140787</v>
      </c>
      <c r="J14" s="24">
        <f t="shared" si="2"/>
        <v>-0.017792069584429</v>
      </c>
      <c r="K14" s="1"/>
    </row>
    <row r="15" spans="1:11" s="10" customFormat="1" ht="12.75">
      <c r="A15" s="1"/>
      <c r="B15" s="6" t="s">
        <v>10</v>
      </c>
      <c r="C15" s="23">
        <f t="shared" si="1"/>
        <v>-0.10343460483593556</v>
      </c>
      <c r="D15" s="23">
        <f t="shared" si="1"/>
        <v>0.01964784495331749</v>
      </c>
      <c r="E15" s="24">
        <f t="shared" si="1"/>
        <v>0.08971294291478062</v>
      </c>
      <c r="F15" s="23">
        <f t="shared" si="0"/>
        <v>-0.025108790582874588</v>
      </c>
      <c r="G15" s="24">
        <f t="shared" si="0"/>
        <v>-0.07039976484420929</v>
      </c>
      <c r="H15" s="24">
        <f t="shared" si="0"/>
        <v>-0.11063192316842259</v>
      </c>
      <c r="I15" s="24">
        <f t="shared" si="0"/>
        <v>0.0011190867014770906</v>
      </c>
      <c r="J15" s="24">
        <f t="shared" si="2"/>
        <v>-0.007774000810004289</v>
      </c>
      <c r="K15" s="1"/>
    </row>
    <row r="16" spans="1:11" s="10" customFormat="1" ht="12.75">
      <c r="A16" s="1"/>
      <c r="B16" s="6" t="s">
        <v>11</v>
      </c>
      <c r="C16" s="23">
        <f t="shared" si="1"/>
        <v>0.0818840204411801</v>
      </c>
      <c r="D16" s="23">
        <f t="shared" si="1"/>
        <v>0.11848688558460127</v>
      </c>
      <c r="E16" s="24">
        <f t="shared" si="1"/>
        <v>0.00527760203544382</v>
      </c>
      <c r="F16" s="23">
        <f t="shared" si="0"/>
        <v>-0.023131547514618225</v>
      </c>
      <c r="G16" s="24">
        <f t="shared" si="0"/>
        <v>-0.02418201786603246</v>
      </c>
      <c r="H16" s="24">
        <f t="shared" si="0"/>
        <v>-0.004313166853104651</v>
      </c>
      <c r="I16" s="24">
        <f t="shared" si="0"/>
        <v>0.013762303431814416</v>
      </c>
      <c r="J16" s="24">
        <f t="shared" si="2"/>
        <v>-0.004016038376924075</v>
      </c>
      <c r="K16" s="1"/>
    </row>
    <row r="17" spans="1:11" s="10" customFormat="1" ht="12.75">
      <c r="A17" s="1"/>
      <c r="B17" s="6" t="s">
        <v>12</v>
      </c>
      <c r="C17" s="23">
        <f t="shared" si="1"/>
        <v>-0.13671409427387946</v>
      </c>
      <c r="D17" s="23">
        <f t="shared" si="1"/>
        <v>0.0022213666165608156</v>
      </c>
      <c r="E17" s="24">
        <f t="shared" si="1"/>
        <v>-0.04236888627140703</v>
      </c>
      <c r="F17" s="23">
        <f t="shared" si="0"/>
        <v>0.005965887620483634</v>
      </c>
      <c r="G17" s="24">
        <f t="shared" si="0"/>
        <v>-0.05607121861090112</v>
      </c>
      <c r="H17" s="24">
        <f t="shared" si="0"/>
        <v>-0.06894857587589331</v>
      </c>
      <c r="I17" s="24">
        <f t="shared" si="0"/>
        <v>0.017411387176722696</v>
      </c>
      <c r="J17" s="24">
        <f t="shared" si="2"/>
        <v>0.005075945070554866</v>
      </c>
      <c r="K17" s="1"/>
    </row>
    <row r="18" spans="1:11" s="10" customFormat="1" ht="12.75">
      <c r="A18" s="1"/>
      <c r="B18" s="6" t="s">
        <v>13</v>
      </c>
      <c r="C18" s="23">
        <f t="shared" si="1"/>
        <v>-0.1412521872079187</v>
      </c>
      <c r="D18" s="23">
        <f t="shared" si="1"/>
        <v>-0.09421366882938821</v>
      </c>
      <c r="E18" s="24">
        <f t="shared" si="1"/>
        <v>0.10971884198858046</v>
      </c>
      <c r="F18" s="23">
        <f t="shared" si="0"/>
        <v>-0.023533638287916003</v>
      </c>
      <c r="G18" s="24">
        <f t="shared" si="0"/>
        <v>-0.032268022558442966</v>
      </c>
      <c r="H18" s="24">
        <f t="shared" si="0"/>
        <v>-0.08980234821396903</v>
      </c>
      <c r="I18" s="24">
        <f t="shared" si="0"/>
        <v>-0.0067036681125082695</v>
      </c>
      <c r="J18" s="24">
        <f t="shared" si="2"/>
        <v>-0.0044496831942746895</v>
      </c>
      <c r="K18" s="1"/>
    </row>
    <row r="19" spans="1:11" s="10" customFormat="1" ht="12.75">
      <c r="A19" s="1"/>
      <c r="B19" s="6" t="s">
        <v>14</v>
      </c>
      <c r="C19" s="23">
        <f t="shared" si="1"/>
        <v>-0.045014314859021964</v>
      </c>
      <c r="D19" s="23">
        <f t="shared" si="1"/>
        <v>0.0412116548719721</v>
      </c>
      <c r="E19" s="24">
        <f t="shared" si="1"/>
        <v>0.059627246537029846</v>
      </c>
      <c r="F19" s="23">
        <f t="shared" si="0"/>
        <v>0.018912317670407276</v>
      </c>
      <c r="G19" s="24">
        <f t="shared" si="0"/>
        <v>-0.028146055909910064</v>
      </c>
      <c r="H19" s="24">
        <f t="shared" si="0"/>
        <v>-0.11288336354710646</v>
      </c>
      <c r="I19" s="24">
        <f t="shared" si="0"/>
        <v>-0.01465983472072399</v>
      </c>
      <c r="J19" s="24">
        <f t="shared" si="2"/>
        <v>-0.00907627976069067</v>
      </c>
      <c r="K19" s="1"/>
    </row>
    <row r="20" spans="1:11" s="10" customFormat="1" ht="12.75">
      <c r="A20" s="1"/>
      <c r="B20" s="6" t="s">
        <v>15</v>
      </c>
      <c r="C20" s="23">
        <f t="shared" si="1"/>
        <v>-0.2628483552984704</v>
      </c>
      <c r="D20" s="23">
        <f t="shared" si="1"/>
        <v>-0.11180093908717191</v>
      </c>
      <c r="E20" s="24">
        <f t="shared" si="1"/>
        <v>-0.12369449917122859</v>
      </c>
      <c r="F20" s="23">
        <f t="shared" si="0"/>
        <v>-0.001907415533680369</v>
      </c>
      <c r="G20" s="24">
        <f t="shared" si="0"/>
        <v>-0.054351929205730454</v>
      </c>
      <c r="H20" s="24">
        <f t="shared" si="0"/>
        <v>0.01737763439156015</v>
      </c>
      <c r="I20" s="24">
        <f t="shared" si="0"/>
        <v>-0.013701357387605513</v>
      </c>
      <c r="J20" s="24">
        <f t="shared" si="2"/>
        <v>0.02523015069538631</v>
      </c>
      <c r="K20" s="1"/>
    </row>
    <row r="21" spans="1:11" s="10" customFormat="1" ht="12.75">
      <c r="A21" s="1"/>
      <c r="B21" s="2"/>
      <c r="C21" s="2"/>
      <c r="D21" s="2"/>
      <c r="E21" s="2"/>
      <c r="F21" s="2"/>
      <c r="G21" s="2"/>
      <c r="H21" s="2"/>
      <c r="I21" s="3"/>
      <c r="J21" s="1"/>
      <c r="K21" s="1"/>
    </row>
    <row r="22" spans="1:11" s="11" customFormat="1" ht="75">
      <c r="A22" s="1"/>
      <c r="B22" s="48" t="s">
        <v>19</v>
      </c>
      <c r="C22" s="18" t="s">
        <v>20</v>
      </c>
      <c r="D22" s="19" t="s">
        <v>29</v>
      </c>
      <c r="E22" s="19" t="s">
        <v>28</v>
      </c>
      <c r="F22" s="19" t="s">
        <v>30</v>
      </c>
      <c r="G22" s="19" t="s">
        <v>21</v>
      </c>
      <c r="H22" s="19" t="s">
        <v>32</v>
      </c>
      <c r="I22" s="19" t="s">
        <v>31</v>
      </c>
      <c r="J22" s="19" t="s">
        <v>42</v>
      </c>
      <c r="K22" s="1"/>
    </row>
    <row r="23" spans="1:11" s="10" customFormat="1" ht="24" customHeight="1">
      <c r="A23" s="1"/>
      <c r="B23" s="48"/>
      <c r="C23" s="20" t="s">
        <v>38</v>
      </c>
      <c r="D23" s="17" t="s">
        <v>37</v>
      </c>
      <c r="E23" s="17" t="s">
        <v>36</v>
      </c>
      <c r="F23" s="21" t="s">
        <v>35</v>
      </c>
      <c r="G23" s="21" t="s">
        <v>34</v>
      </c>
      <c r="H23" s="22" t="s">
        <v>43</v>
      </c>
      <c r="I23" s="17" t="s">
        <v>39</v>
      </c>
      <c r="J23" s="19"/>
      <c r="K23" s="1"/>
    </row>
    <row r="24" spans="1:11" s="10" customFormat="1" ht="18.75" customHeight="1">
      <c r="A24" s="1"/>
      <c r="B24" s="17" t="s">
        <v>0</v>
      </c>
      <c r="C24" s="33">
        <f>C43/I43*1000000</f>
        <v>27260.019279199612</v>
      </c>
      <c r="D24" s="33">
        <f>C43/D43*1000000</f>
        <v>69538.0128800036</v>
      </c>
      <c r="E24" s="33">
        <f>D43/E43/1000</f>
        <v>0.7495832707030397</v>
      </c>
      <c r="F24" s="33">
        <f>E43/F43</f>
        <v>0.9341275402943238</v>
      </c>
      <c r="G24" s="33">
        <f>F43/G43</f>
        <v>0.5531007751937984</v>
      </c>
      <c r="H24" s="33">
        <f>G43/H43*1000</f>
        <v>1.1786171440370652</v>
      </c>
      <c r="I24" s="33">
        <f>H43/I43</f>
        <v>0.8588173305645149</v>
      </c>
      <c r="J24" s="33" t="str">
        <f>IF(PRODUCT(D24:I24)-C24&lt;0.0001,"prawidłowo","nieprawidłowo")</f>
        <v>prawidłowo</v>
      </c>
      <c r="K24" s="1"/>
    </row>
    <row r="25" spans="1:11" s="10" customFormat="1" ht="12.75">
      <c r="A25" s="1"/>
      <c r="B25" s="17" t="s">
        <v>1</v>
      </c>
      <c r="C25" s="33">
        <f aca="true" t="shared" si="3" ref="C25:C40">C44/I44*1000000</f>
        <v>44545.147992264385</v>
      </c>
      <c r="D25" s="33">
        <f aca="true" t="shared" si="4" ref="D25:D40">C44/D44*1000000</f>
        <v>101068.60927429538</v>
      </c>
      <c r="E25" s="33">
        <f aca="true" t="shared" si="5" ref="E25:E40">D44/E44/1000</f>
        <v>0.9253077193003836</v>
      </c>
      <c r="F25" s="33">
        <f aca="true" t="shared" si="6" ref="F25:G40">E44/F44</f>
        <v>0.9404400606980273</v>
      </c>
      <c r="G25" s="33">
        <f t="shared" si="6"/>
        <v>0.5883928571428572</v>
      </c>
      <c r="H25" s="33">
        <f aca="true" t="shared" si="7" ref="H25:H40">G44/H44*1000</f>
        <v>1.014460821998583</v>
      </c>
      <c r="I25" s="33">
        <f aca="true" t="shared" si="8" ref="I25:I40">H44/I44</f>
        <v>0.8485240162590223</v>
      </c>
      <c r="J25" s="33" t="str">
        <f aca="true" t="shared" si="9" ref="J25:J40">IF(PRODUCT(D25:I25)-C25&lt;0.0001,"prawidłowo","nieprawidłowo")</f>
        <v>prawidłowo</v>
      </c>
      <c r="K25" s="1"/>
    </row>
    <row r="26" spans="1:11" s="10" customFormat="1" ht="12.75">
      <c r="A26" s="1"/>
      <c r="B26" s="17" t="s">
        <v>2</v>
      </c>
      <c r="C26" s="33">
        <f t="shared" si="3"/>
        <v>26191.493141750143</v>
      </c>
      <c r="D26" s="33">
        <f t="shared" si="4"/>
        <v>71406.92205391501</v>
      </c>
      <c r="E26" s="33">
        <f t="shared" si="5"/>
        <v>0.9127141829908672</v>
      </c>
      <c r="F26" s="33">
        <f t="shared" si="6"/>
        <v>0.9382102272727273</v>
      </c>
      <c r="G26" s="33">
        <f t="shared" si="6"/>
        <v>0.5361766945925361</v>
      </c>
      <c r="H26" s="33">
        <f t="shared" si="7"/>
        <v>0.9531763895377094</v>
      </c>
      <c r="I26" s="33">
        <f t="shared" si="8"/>
        <v>0.838115307672089</v>
      </c>
      <c r="J26" s="33" t="str">
        <f t="shared" si="9"/>
        <v>prawidłowo</v>
      </c>
      <c r="K26" s="1"/>
    </row>
    <row r="27" spans="1:11" s="10" customFormat="1" ht="12.75">
      <c r="A27" s="1"/>
      <c r="B27" s="17" t="s">
        <v>3</v>
      </c>
      <c r="C27" s="33">
        <f t="shared" si="3"/>
        <v>31396.366289863774</v>
      </c>
      <c r="D27" s="33">
        <f t="shared" si="4"/>
        <v>86112.97371011085</v>
      </c>
      <c r="E27" s="33">
        <f t="shared" si="5"/>
        <v>0.9296304000517998</v>
      </c>
      <c r="F27" s="33">
        <f t="shared" si="6"/>
        <v>0.9343589743589743</v>
      </c>
      <c r="G27" s="33">
        <f t="shared" si="6"/>
        <v>0.5169671261930011</v>
      </c>
      <c r="H27" s="33">
        <f t="shared" si="7"/>
        <v>0.9437939666744649</v>
      </c>
      <c r="I27" s="33">
        <f t="shared" si="8"/>
        <v>0.8602934133218818</v>
      </c>
      <c r="J27" s="33" t="str">
        <f t="shared" si="9"/>
        <v>prawidłowo</v>
      </c>
      <c r="K27" s="1"/>
    </row>
    <row r="28" spans="1:11" s="10" customFormat="1" ht="12.75">
      <c r="A28" s="1"/>
      <c r="B28" s="17" t="s">
        <v>4</v>
      </c>
      <c r="C28" s="33">
        <f t="shared" si="3"/>
        <v>20817.991407287893</v>
      </c>
      <c r="D28" s="33">
        <f t="shared" si="4"/>
        <v>57414.81156099012</v>
      </c>
      <c r="E28" s="33">
        <f t="shared" si="5"/>
        <v>0.7949867810450651</v>
      </c>
      <c r="F28" s="33">
        <f t="shared" si="6"/>
        <v>0.912962962962963</v>
      </c>
      <c r="G28" s="33">
        <f t="shared" si="6"/>
        <v>0.5524296675191815</v>
      </c>
      <c r="H28" s="33">
        <f t="shared" si="7"/>
        <v>1.07284361177878</v>
      </c>
      <c r="I28" s="33">
        <f t="shared" si="8"/>
        <v>0.8429239644893776</v>
      </c>
      <c r="J28" s="33" t="str">
        <f t="shared" si="9"/>
        <v>prawidłowo</v>
      </c>
      <c r="K28" s="1"/>
    </row>
    <row r="29" spans="1:11" s="10" customFormat="1" ht="12.75">
      <c r="A29" s="1"/>
      <c r="B29" s="17" t="s">
        <v>5</v>
      </c>
      <c r="C29" s="33">
        <f t="shared" si="3"/>
        <v>20946.465697703497</v>
      </c>
      <c r="D29" s="33">
        <f t="shared" si="4"/>
        <v>58729.20768188325</v>
      </c>
      <c r="E29" s="33">
        <f t="shared" si="5"/>
        <v>0.8577430623548989</v>
      </c>
      <c r="F29" s="33">
        <f t="shared" si="6"/>
        <v>0.917981072555205</v>
      </c>
      <c r="G29" s="33">
        <f t="shared" si="6"/>
        <v>0.5468660149511213</v>
      </c>
      <c r="H29" s="33">
        <f t="shared" si="7"/>
        <v>0.9913429932743735</v>
      </c>
      <c r="I29" s="33">
        <f t="shared" si="8"/>
        <v>0.8355275911588262</v>
      </c>
      <c r="J29" s="33" t="str">
        <f t="shared" si="9"/>
        <v>prawidłowo</v>
      </c>
      <c r="K29" s="1"/>
    </row>
    <row r="30" spans="1:11" s="10" customFormat="1" ht="12.75">
      <c r="A30" s="1"/>
      <c r="B30" s="17" t="s">
        <v>6</v>
      </c>
      <c r="C30" s="33">
        <f t="shared" si="3"/>
        <v>21333.310952017255</v>
      </c>
      <c r="D30" s="33">
        <f t="shared" si="4"/>
        <v>60808.889507711996</v>
      </c>
      <c r="E30" s="33">
        <f t="shared" si="5"/>
        <v>0.8410424455518305</v>
      </c>
      <c r="F30" s="33">
        <f t="shared" si="6"/>
        <v>0.935969868173258</v>
      </c>
      <c r="G30" s="33">
        <f t="shared" si="6"/>
        <v>0.5462962962962963</v>
      </c>
      <c r="H30" s="33">
        <f t="shared" si="7"/>
        <v>0.9636786349868882</v>
      </c>
      <c r="I30" s="33">
        <f t="shared" si="8"/>
        <v>0.8465467028124921</v>
      </c>
      <c r="J30" s="33" t="str">
        <f t="shared" si="9"/>
        <v>prawidłowo</v>
      </c>
      <c r="K30" s="1"/>
    </row>
    <row r="31" spans="1:11" s="10" customFormat="1" ht="12.75">
      <c r="A31" s="1"/>
      <c r="B31" s="17" t="s">
        <v>7</v>
      </c>
      <c r="C31" s="33">
        <f t="shared" si="3"/>
        <v>24124.281889150083</v>
      </c>
      <c r="D31" s="33">
        <f t="shared" si="4"/>
        <v>63658.12737930047</v>
      </c>
      <c r="E31" s="33">
        <f t="shared" si="5"/>
        <v>0.8161458223746936</v>
      </c>
      <c r="F31" s="33">
        <f t="shared" si="6"/>
        <v>0.9134466769706336</v>
      </c>
      <c r="G31" s="33">
        <f t="shared" si="6"/>
        <v>0.5655594405594405</v>
      </c>
      <c r="H31" s="33">
        <f t="shared" si="7"/>
        <v>1.0552931159650905</v>
      </c>
      <c r="I31" s="33">
        <f t="shared" si="8"/>
        <v>0.8517226803605324</v>
      </c>
      <c r="J31" s="33" t="str">
        <f t="shared" si="9"/>
        <v>prawidłowo</v>
      </c>
      <c r="K31" s="1"/>
    </row>
    <row r="32" spans="1:11" s="10" customFormat="1" ht="12.75">
      <c r="A32" s="1"/>
      <c r="B32" s="17" t="s">
        <v>8</v>
      </c>
      <c r="C32" s="33">
        <f t="shared" si="3"/>
        <v>25401.353073753027</v>
      </c>
      <c r="D32" s="33">
        <f t="shared" si="4"/>
        <v>77416.89150057145</v>
      </c>
      <c r="E32" s="33">
        <f t="shared" si="5"/>
        <v>0.795797556357172</v>
      </c>
      <c r="F32" s="33">
        <f t="shared" si="6"/>
        <v>0.9348314606741573</v>
      </c>
      <c r="G32" s="33">
        <f t="shared" si="6"/>
        <v>0.5241460541813898</v>
      </c>
      <c r="H32" s="33">
        <f t="shared" si="7"/>
        <v>0.9974294750395917</v>
      </c>
      <c r="I32" s="33">
        <f t="shared" si="8"/>
        <v>0.8436274111413512</v>
      </c>
      <c r="J32" s="33" t="str">
        <f t="shared" si="9"/>
        <v>prawidłowo</v>
      </c>
      <c r="K32" s="1"/>
    </row>
    <row r="33" spans="1:11" s="10" customFormat="1" ht="12.75">
      <c r="A33" s="1"/>
      <c r="B33" s="17" t="s">
        <v>9</v>
      </c>
      <c r="C33" s="33">
        <f t="shared" si="3"/>
        <v>30888.413850060202</v>
      </c>
      <c r="D33" s="33">
        <f t="shared" si="4"/>
        <v>76463.81906148355</v>
      </c>
      <c r="E33" s="33">
        <f t="shared" si="5"/>
        <v>1.057400108073055</v>
      </c>
      <c r="F33" s="33">
        <f t="shared" si="6"/>
        <v>0.9385394070860448</v>
      </c>
      <c r="G33" s="33">
        <f t="shared" si="6"/>
        <v>0.5501193317422435</v>
      </c>
      <c r="H33" s="33">
        <f t="shared" si="7"/>
        <v>0.8829553787927745</v>
      </c>
      <c r="I33" s="33">
        <f t="shared" si="8"/>
        <v>0.8380155856295751</v>
      </c>
      <c r="J33" s="33" t="str">
        <f t="shared" si="9"/>
        <v>prawidłowo</v>
      </c>
      <c r="K33" s="1"/>
    </row>
    <row r="34" spans="1:11" s="10" customFormat="1" ht="12.75">
      <c r="A34" s="1"/>
      <c r="B34" s="17" t="s">
        <v>10</v>
      </c>
      <c r="C34" s="33">
        <f t="shared" si="3"/>
        <v>26215.078114801498</v>
      </c>
      <c r="D34" s="33">
        <f t="shared" si="4"/>
        <v>80224.75025932393</v>
      </c>
      <c r="E34" s="33">
        <f t="shared" si="5"/>
        <v>0.9773998737786279</v>
      </c>
      <c r="F34" s="33">
        <f t="shared" si="6"/>
        <v>0.9056</v>
      </c>
      <c r="G34" s="33">
        <f t="shared" si="6"/>
        <v>0.5040322580645161</v>
      </c>
      <c r="H34" s="33">
        <f t="shared" si="7"/>
        <v>0.863643866700748</v>
      </c>
      <c r="I34" s="33">
        <f t="shared" si="8"/>
        <v>0.8480882857627217</v>
      </c>
      <c r="J34" s="33" t="str">
        <f t="shared" si="9"/>
        <v>prawidłowo</v>
      </c>
      <c r="K34" s="1"/>
    </row>
    <row r="35" spans="1:11" s="10" customFormat="1" ht="12.75">
      <c r="A35" s="1"/>
      <c r="B35" s="17" t="s">
        <v>11</v>
      </c>
      <c r="C35" s="33">
        <f t="shared" si="3"/>
        <v>31633.69260067312</v>
      </c>
      <c r="D35" s="33">
        <f t="shared" si="4"/>
        <v>88001.29525940574</v>
      </c>
      <c r="E35" s="33">
        <f t="shared" si="5"/>
        <v>0.9016670011404683</v>
      </c>
      <c r="F35" s="33">
        <f t="shared" si="6"/>
        <v>0.9074367088607594</v>
      </c>
      <c r="G35" s="33">
        <f t="shared" si="6"/>
        <v>0.5290916701548766</v>
      </c>
      <c r="H35" s="33">
        <f t="shared" si="7"/>
        <v>0.9668874440215071</v>
      </c>
      <c r="I35" s="33">
        <f t="shared" si="8"/>
        <v>0.8587988637007444</v>
      </c>
      <c r="J35" s="33" t="str">
        <f t="shared" si="9"/>
        <v>prawidłowo</v>
      </c>
      <c r="K35" s="1"/>
    </row>
    <row r="36" spans="1:11" s="10" customFormat="1" ht="12.75">
      <c r="A36" s="1"/>
      <c r="B36" s="17" t="s">
        <v>12</v>
      </c>
      <c r="C36" s="33">
        <f t="shared" si="3"/>
        <v>25242.004181832264</v>
      </c>
      <c r="D36" s="33">
        <f t="shared" si="4"/>
        <v>78853.6544644519</v>
      </c>
      <c r="E36" s="33">
        <f t="shared" si="5"/>
        <v>0.8589312770583576</v>
      </c>
      <c r="F36" s="33">
        <f t="shared" si="6"/>
        <v>0.9344660194174758</v>
      </c>
      <c r="G36" s="33">
        <f t="shared" si="6"/>
        <v>0.5118012422360249</v>
      </c>
      <c r="H36" s="33">
        <f t="shared" si="7"/>
        <v>0.904121558862806</v>
      </c>
      <c r="I36" s="33">
        <f t="shared" si="8"/>
        <v>0.8618901494617827</v>
      </c>
      <c r="J36" s="33" t="str">
        <f t="shared" si="9"/>
        <v>prawidłowo</v>
      </c>
      <c r="K36" s="1"/>
    </row>
    <row r="37" spans="1:11" s="10" customFormat="1" ht="12.75">
      <c r="A37" s="1"/>
      <c r="B37" s="17" t="s">
        <v>13</v>
      </c>
      <c r="C37" s="33">
        <f t="shared" si="3"/>
        <v>25109.312845093467</v>
      </c>
      <c r="D37" s="33">
        <f t="shared" si="4"/>
        <v>71266.25389945143</v>
      </c>
      <c r="E37" s="33">
        <f t="shared" si="5"/>
        <v>0.9953438317325981</v>
      </c>
      <c r="F37" s="33">
        <f t="shared" si="6"/>
        <v>0.9070631970260223</v>
      </c>
      <c r="G37" s="33">
        <f t="shared" si="6"/>
        <v>0.5247074122236671</v>
      </c>
      <c r="H37" s="33">
        <f t="shared" si="7"/>
        <v>0.8838709640342675</v>
      </c>
      <c r="I37" s="33">
        <f t="shared" si="8"/>
        <v>0.8414613151972177</v>
      </c>
      <c r="J37" s="33" t="str">
        <f t="shared" si="9"/>
        <v>prawidłowo</v>
      </c>
      <c r="K37" s="1"/>
    </row>
    <row r="38" spans="1:11" s="10" customFormat="1" ht="12.75">
      <c r="A38" s="1"/>
      <c r="B38" s="17" t="s">
        <v>14</v>
      </c>
      <c r="C38" s="33">
        <f aca="true" t="shared" si="10" ref="C38">C57/I57*1000000</f>
        <v>27923.255202044413</v>
      </c>
      <c r="D38" s="33">
        <f t="shared" si="4"/>
        <v>81921.36666853412</v>
      </c>
      <c r="E38" s="33">
        <f t="shared" si="5"/>
        <v>0.9504150095230004</v>
      </c>
      <c r="F38" s="33">
        <f t="shared" si="6"/>
        <v>0.9464922711058263</v>
      </c>
      <c r="G38" s="33">
        <f t="shared" si="6"/>
        <v>0.5269423558897243</v>
      </c>
      <c r="H38" s="33">
        <f t="shared" si="7"/>
        <v>0.8614575473072974</v>
      </c>
      <c r="I38" s="33">
        <f t="shared" si="8"/>
        <v>0.8347213261293474</v>
      </c>
      <c r="J38" s="33" t="str">
        <f t="shared" si="9"/>
        <v>prawidłowo</v>
      </c>
      <c r="K38" s="1"/>
    </row>
    <row r="39" spans="1:11" s="10" customFormat="1" ht="12.75">
      <c r="A39" s="1"/>
      <c r="B39" s="17" t="s">
        <v>15</v>
      </c>
      <c r="C39" s="33">
        <f t="shared" si="3"/>
        <v>21553.907893990006</v>
      </c>
      <c r="D39" s="33">
        <f t="shared" si="4"/>
        <v>69882.5071763477</v>
      </c>
      <c r="E39" s="33">
        <f t="shared" si="5"/>
        <v>0.785987623135481</v>
      </c>
      <c r="F39" s="33">
        <f t="shared" si="6"/>
        <v>0.9271523178807947</v>
      </c>
      <c r="G39" s="33">
        <f t="shared" si="6"/>
        <v>0.5127334465195246</v>
      </c>
      <c r="H39" s="33">
        <f t="shared" si="7"/>
        <v>0.9879508574121895</v>
      </c>
      <c r="I39" s="33">
        <f t="shared" si="8"/>
        <v>0.8355332908687922</v>
      </c>
      <c r="J39" s="33" t="str">
        <f t="shared" si="9"/>
        <v>prawidłowo</v>
      </c>
      <c r="K39" s="1"/>
    </row>
    <row r="40" spans="1:11" s="10" customFormat="1" ht="12.75">
      <c r="A40" s="1"/>
      <c r="B40" s="9" t="s">
        <v>16</v>
      </c>
      <c r="C40" s="34">
        <f t="shared" si="3"/>
        <v>29239.448964014882</v>
      </c>
      <c r="D40" s="34">
        <f t="shared" si="4"/>
        <v>78678.87982737497</v>
      </c>
      <c r="E40" s="34">
        <f t="shared" si="5"/>
        <v>0.8969333438990492</v>
      </c>
      <c r="F40" s="34">
        <f t="shared" si="6"/>
        <v>0.9289241622574956</v>
      </c>
      <c r="G40" s="34">
        <f t="shared" si="6"/>
        <v>0.5422032385566747</v>
      </c>
      <c r="H40" s="34">
        <f t="shared" si="7"/>
        <v>0.9710758562163898</v>
      </c>
      <c r="I40" s="34">
        <f t="shared" si="8"/>
        <v>0.8471402623608278</v>
      </c>
      <c r="J40" s="34" t="str">
        <f t="shared" si="9"/>
        <v>prawidłowo</v>
      </c>
      <c r="K40" s="1"/>
    </row>
    <row r="41" spans="1:11" s="10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9" ht="18.75">
      <c r="B42" s="35" t="s">
        <v>54</v>
      </c>
      <c r="C42" s="20" t="s">
        <v>55</v>
      </c>
      <c r="D42" s="20" t="s">
        <v>56</v>
      </c>
      <c r="E42" s="20" t="s">
        <v>57</v>
      </c>
      <c r="F42" s="20" t="s">
        <v>58</v>
      </c>
      <c r="G42" s="20" t="s">
        <v>59</v>
      </c>
      <c r="H42" s="20" t="s">
        <v>60</v>
      </c>
      <c r="I42" s="20" t="s">
        <v>61</v>
      </c>
    </row>
    <row r="43" spans="1:9" ht="12.75">
      <c r="A43" s="31"/>
      <c r="B43" s="17" t="s">
        <v>0</v>
      </c>
      <c r="C43" s="26">
        <v>69482</v>
      </c>
      <c r="D43" s="26">
        <v>999194.4998471518</v>
      </c>
      <c r="E43" s="26">
        <v>1333</v>
      </c>
      <c r="F43" s="26">
        <v>1427</v>
      </c>
      <c r="G43" s="26">
        <v>2580</v>
      </c>
      <c r="H43" s="26">
        <v>2189006</v>
      </c>
      <c r="I43" s="26">
        <v>2548861</v>
      </c>
    </row>
    <row r="44" spans="1:9" ht="12.75">
      <c r="A44" s="31"/>
      <c r="B44" s="17" t="s">
        <v>1</v>
      </c>
      <c r="C44" s="26">
        <v>231835</v>
      </c>
      <c r="D44" s="26">
        <v>2293837.836145651</v>
      </c>
      <c r="E44" s="26">
        <v>2479</v>
      </c>
      <c r="F44" s="26">
        <v>2636</v>
      </c>
      <c r="G44" s="26">
        <v>4480</v>
      </c>
      <c r="H44" s="26">
        <v>4416139</v>
      </c>
      <c r="I44" s="26">
        <v>5204495</v>
      </c>
    </row>
    <row r="45" spans="1:9" ht="12.75">
      <c r="A45" s="31"/>
      <c r="B45" s="17" t="s">
        <v>2</v>
      </c>
      <c r="C45" s="26">
        <v>86095</v>
      </c>
      <c r="D45" s="26">
        <v>1205695.4357309355</v>
      </c>
      <c r="E45" s="26">
        <v>1321</v>
      </c>
      <c r="F45" s="26">
        <v>1408</v>
      </c>
      <c r="G45" s="26">
        <v>2626</v>
      </c>
      <c r="H45" s="26">
        <v>2754999</v>
      </c>
      <c r="I45" s="26">
        <v>3287136</v>
      </c>
    </row>
    <row r="46" spans="1:9" ht="12.75">
      <c r="A46" s="31"/>
      <c r="B46" s="17" t="s">
        <v>3</v>
      </c>
      <c r="C46" s="26">
        <v>145857</v>
      </c>
      <c r="D46" s="26">
        <v>1693786.588894379</v>
      </c>
      <c r="E46" s="26">
        <v>1822</v>
      </c>
      <c r="F46" s="26">
        <v>1950</v>
      </c>
      <c r="G46" s="26">
        <v>3772</v>
      </c>
      <c r="H46" s="26">
        <v>3996635</v>
      </c>
      <c r="I46" s="26">
        <v>4645665</v>
      </c>
    </row>
    <row r="47" spans="1:9" ht="12.75">
      <c r="A47" s="32"/>
      <c r="B47" s="17" t="s">
        <v>4</v>
      </c>
      <c r="C47" s="26">
        <v>45005</v>
      </c>
      <c r="D47" s="26">
        <v>783856.9661104343</v>
      </c>
      <c r="E47" s="26">
        <v>986</v>
      </c>
      <c r="F47" s="26">
        <v>1080</v>
      </c>
      <c r="G47" s="26">
        <v>1955</v>
      </c>
      <c r="H47" s="26">
        <v>1822260</v>
      </c>
      <c r="I47" s="26">
        <v>2161832</v>
      </c>
    </row>
    <row r="48" spans="1:9" ht="12.75">
      <c r="A48" s="32"/>
      <c r="B48" s="17" t="s">
        <v>5</v>
      </c>
      <c r="C48" s="26">
        <v>43977</v>
      </c>
      <c r="D48" s="26">
        <v>748809.6934358268</v>
      </c>
      <c r="E48" s="26">
        <v>873</v>
      </c>
      <c r="F48" s="26">
        <v>951</v>
      </c>
      <c r="G48" s="26">
        <v>1739</v>
      </c>
      <c r="H48" s="26">
        <v>1754186</v>
      </c>
      <c r="I48" s="26">
        <v>2099495</v>
      </c>
    </row>
    <row r="49" spans="2:9" ht="12.75">
      <c r="B49" s="17" t="s">
        <v>6</v>
      </c>
      <c r="C49" s="26">
        <v>25418</v>
      </c>
      <c r="D49" s="26">
        <v>417998.0954392598</v>
      </c>
      <c r="E49" s="26">
        <v>497</v>
      </c>
      <c r="F49" s="26">
        <v>531</v>
      </c>
      <c r="G49" s="26">
        <v>972</v>
      </c>
      <c r="H49" s="26">
        <v>1008635</v>
      </c>
      <c r="I49" s="26">
        <v>1191470</v>
      </c>
    </row>
    <row r="50" spans="2:9" ht="12.75">
      <c r="B50" s="17" t="s">
        <v>7</v>
      </c>
      <c r="C50" s="26">
        <v>30705</v>
      </c>
      <c r="D50" s="26">
        <v>482342.1810234439</v>
      </c>
      <c r="E50" s="26">
        <v>591</v>
      </c>
      <c r="F50" s="26">
        <v>647</v>
      </c>
      <c r="G50" s="26">
        <v>1144</v>
      </c>
      <c r="H50" s="26">
        <v>1084059</v>
      </c>
      <c r="I50" s="26">
        <v>1272784</v>
      </c>
    </row>
    <row r="51" spans="2:9" ht="12.75">
      <c r="B51" s="17" t="s">
        <v>8</v>
      </c>
      <c r="C51" s="26">
        <v>25629</v>
      </c>
      <c r="D51" s="26">
        <v>331051.78344458353</v>
      </c>
      <c r="E51" s="26">
        <v>416</v>
      </c>
      <c r="F51" s="26">
        <v>445</v>
      </c>
      <c r="G51" s="26">
        <v>849</v>
      </c>
      <c r="H51" s="26">
        <v>851188</v>
      </c>
      <c r="I51" s="26">
        <v>1008962</v>
      </c>
    </row>
    <row r="52" spans="2:9" ht="12.75">
      <c r="B52" s="17" t="s">
        <v>9</v>
      </c>
      <c r="C52" s="26">
        <v>104947</v>
      </c>
      <c r="D52" s="26">
        <v>1372505.3402788253</v>
      </c>
      <c r="E52" s="26">
        <v>1298</v>
      </c>
      <c r="F52" s="26">
        <v>1383</v>
      </c>
      <c r="G52" s="26">
        <v>2514</v>
      </c>
      <c r="H52" s="26">
        <v>2847256</v>
      </c>
      <c r="I52" s="26">
        <v>3397617</v>
      </c>
    </row>
    <row r="53" spans="1:9" ht="12.75">
      <c r="A53" s="32"/>
      <c r="B53" s="17" t="s">
        <v>10</v>
      </c>
      <c r="C53" s="26">
        <v>44381</v>
      </c>
      <c r="D53" s="26">
        <v>553208.3285587034</v>
      </c>
      <c r="E53" s="26">
        <v>566</v>
      </c>
      <c r="F53" s="26">
        <v>625</v>
      </c>
      <c r="G53" s="26">
        <v>1240</v>
      </c>
      <c r="H53" s="26">
        <v>1435777</v>
      </c>
      <c r="I53" s="26">
        <v>1692957</v>
      </c>
    </row>
    <row r="54" spans="2:9" ht="12.75">
      <c r="B54" s="17" t="s">
        <v>11</v>
      </c>
      <c r="C54" s="26">
        <v>91012</v>
      </c>
      <c r="D54" s="26">
        <v>1034212.0503081172</v>
      </c>
      <c r="E54" s="26">
        <v>1147</v>
      </c>
      <c r="F54" s="26">
        <v>1264</v>
      </c>
      <c r="G54" s="26">
        <v>2389</v>
      </c>
      <c r="H54" s="26">
        <v>2470815</v>
      </c>
      <c r="I54" s="26">
        <v>2877059</v>
      </c>
    </row>
    <row r="55" spans="2:9" ht="12.75">
      <c r="B55" s="17" t="s">
        <v>12</v>
      </c>
      <c r="C55" s="26">
        <v>26076</v>
      </c>
      <c r="D55" s="26">
        <v>330688.5416674677</v>
      </c>
      <c r="E55" s="26">
        <v>385</v>
      </c>
      <c r="F55" s="26">
        <v>412</v>
      </c>
      <c r="G55" s="26">
        <v>805</v>
      </c>
      <c r="H55" s="26">
        <v>890367</v>
      </c>
      <c r="I55" s="26">
        <v>1033040</v>
      </c>
    </row>
    <row r="56" spans="2:9" ht="12.75">
      <c r="B56" s="17" t="s">
        <v>13</v>
      </c>
      <c r="C56" s="26">
        <v>51924</v>
      </c>
      <c r="D56" s="26">
        <v>728591.6848282618</v>
      </c>
      <c r="E56" s="26">
        <v>732</v>
      </c>
      <c r="F56" s="26">
        <v>807</v>
      </c>
      <c r="G56" s="26">
        <v>1538</v>
      </c>
      <c r="H56" s="26">
        <v>1740073</v>
      </c>
      <c r="I56" s="26">
        <v>2067918</v>
      </c>
    </row>
    <row r="57" spans="2:9" ht="12.75">
      <c r="B57" s="17" t="s">
        <v>14</v>
      </c>
      <c r="C57" s="26">
        <v>61976</v>
      </c>
      <c r="D57" s="26">
        <v>756530.3475803083</v>
      </c>
      <c r="E57" s="26">
        <v>796</v>
      </c>
      <c r="F57" s="26">
        <v>841</v>
      </c>
      <c r="G57" s="26">
        <v>1596</v>
      </c>
      <c r="H57" s="26">
        <v>1852674</v>
      </c>
      <c r="I57" s="26">
        <v>2219512</v>
      </c>
    </row>
    <row r="58" spans="2:9" ht="12.75">
      <c r="B58" s="17" t="s">
        <v>15</v>
      </c>
      <c r="C58" s="26">
        <v>30759</v>
      </c>
      <c r="D58" s="26">
        <v>440153.0689558693</v>
      </c>
      <c r="E58" s="26">
        <v>560</v>
      </c>
      <c r="F58" s="26">
        <v>604</v>
      </c>
      <c r="G58" s="26">
        <v>1178</v>
      </c>
      <c r="H58" s="26">
        <v>1192367</v>
      </c>
      <c r="I58" s="26">
        <v>1427073</v>
      </c>
    </row>
    <row r="59" spans="2:9" ht="12.75">
      <c r="B59" s="9" t="s">
        <v>16</v>
      </c>
      <c r="C59" s="26">
        <v>1115072</v>
      </c>
      <c r="D59" s="26">
        <v>14172443.766948877</v>
      </c>
      <c r="E59" s="26">
        <v>15801</v>
      </c>
      <c r="F59" s="26">
        <v>17010</v>
      </c>
      <c r="G59" s="26">
        <v>31372</v>
      </c>
      <c r="H59" s="26">
        <v>32306436</v>
      </c>
      <c r="I59" s="26">
        <v>38135876</v>
      </c>
    </row>
    <row r="60" ht="12.75"/>
  </sheetData>
  <sheetProtection selectLockedCells="1" selectUnlockedCells="1"/>
  <mergeCells count="4">
    <mergeCell ref="B3:B4"/>
    <mergeCell ref="B22:B23"/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Banaś Maciej</dc:creator>
  <cp:keywords/>
  <dc:description/>
  <cp:lastModifiedBy>Banaś Maciej</cp:lastModifiedBy>
  <dcterms:created xsi:type="dcterms:W3CDTF">2011-12-14T19:30:39Z</dcterms:created>
  <dcterms:modified xsi:type="dcterms:W3CDTF">2015-12-09T07:49:10Z</dcterms:modified>
  <cp:category/>
  <cp:version/>
  <cp:contentType/>
  <cp:contentStatus/>
</cp:coreProperties>
</file>